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trlProps/ctrlProp17.xml" ContentType="application/vnd.ms-excel.controlproperties+xml"/>
  <Override PartName="/docProps/app.xml" ContentType="application/vnd.openxmlformats-officedocument.extended-properties+xml"/>
  <Override PartName="/xl/ctrlProps/ctrlProp15.xml" ContentType="application/vnd.ms-excel.controlproperties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W:\PORI\concursos_2019\33\Formulario Finaceiro\"/>
    </mc:Choice>
  </mc:AlternateContent>
  <bookViews>
    <workbookView xWindow="0" yWindow="0" windowWidth="12675" windowHeight="10935" activeTab="4"/>
  </bookViews>
  <sheets>
    <sheet name="Capa" sheetId="4" r:id="rId1"/>
    <sheet name="Encargos com pessoal" sheetId="2" r:id="rId2"/>
    <sheet name="Custo Total do Projeto" sheetId="1" r:id="rId3"/>
    <sheet name="Just. Invest. R2" sheetId="5" r:id="rId4"/>
    <sheet name="Outros Esclarecimentos" sheetId="3" r:id="rId5"/>
  </sheets>
  <definedNames>
    <definedName name="_xlnm.Print_Area" localSheetId="0">Capa!$B$1:$L$46</definedName>
    <definedName name="_xlnm.Print_Area" localSheetId="2">'Custo Total do Projeto'!$A$1:$H$77</definedName>
    <definedName name="_xlnm.Print_Area" localSheetId="1">'Encargos com pessoal'!$B$2:$AD$81</definedName>
    <definedName name="_xlnm.Print_Area" localSheetId="3">'Just. Invest. R2'!$B$1:$E$38</definedName>
    <definedName name="_xlnm.Print_Area" localSheetId="4">'Outros Esclarecimentos'!$B$1:$G$42</definedName>
    <definedName name="_xlnm.Print_Titles" localSheetId="3">'Just. Invest. R2'!$7:$7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E40" i="3" l="1"/>
  <c r="AG21" i="2" l="1"/>
  <c r="AG22" i="2"/>
  <c r="AH22" i="2"/>
  <c r="AG23" i="2"/>
  <c r="AH23" i="2"/>
  <c r="AG24" i="2"/>
  <c r="AH24" i="2"/>
  <c r="AG25" i="2"/>
  <c r="AH25" i="2"/>
  <c r="AG26" i="2"/>
  <c r="AH26" i="2"/>
  <c r="AG27" i="2"/>
  <c r="AH27" i="2"/>
  <c r="AG28" i="2"/>
  <c r="AH28" i="2"/>
  <c r="AG29" i="2"/>
  <c r="AH29" i="2"/>
  <c r="AG30" i="2"/>
  <c r="AH30" i="2"/>
  <c r="AG31" i="2"/>
  <c r="AH31" i="2"/>
  <c r="AG32" i="2"/>
  <c r="AH32" i="2"/>
  <c r="AG33" i="2"/>
  <c r="AH33" i="2"/>
  <c r="AG34" i="2"/>
  <c r="AH34" i="2"/>
  <c r="AG35" i="2"/>
  <c r="AH35" i="2"/>
  <c r="AG36" i="2"/>
  <c r="AH36" i="2"/>
  <c r="AG37" i="2"/>
  <c r="AH37" i="2"/>
  <c r="AG38" i="2"/>
  <c r="AH38" i="2"/>
  <c r="AG39" i="2"/>
  <c r="AH39" i="2"/>
  <c r="AG40" i="2"/>
  <c r="AH40" i="2"/>
  <c r="W21" i="2" l="1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R21" i="2"/>
  <c r="T21" i="2" s="1"/>
  <c r="Y21" i="2" s="1"/>
  <c r="R22" i="2"/>
  <c r="T22" i="2" s="1"/>
  <c r="Z22" i="2" s="1"/>
  <c r="R23" i="2"/>
  <c r="T23" i="2" s="1"/>
  <c r="R24" i="2"/>
  <c r="T24" i="2" s="1"/>
  <c r="Y24" i="2" s="1"/>
  <c r="R25" i="2"/>
  <c r="T25" i="2" s="1"/>
  <c r="Y25" i="2" s="1"/>
  <c r="R26" i="2"/>
  <c r="T26" i="2" s="1"/>
  <c r="Z26" i="2" s="1"/>
  <c r="R27" i="2"/>
  <c r="T27" i="2" s="1"/>
  <c r="R28" i="2"/>
  <c r="T28" i="2" s="1"/>
  <c r="R29" i="2"/>
  <c r="T29" i="2" s="1"/>
  <c r="Y29" i="2" s="1"/>
  <c r="R30" i="2"/>
  <c r="T30" i="2" s="1"/>
  <c r="Z30" i="2" s="1"/>
  <c r="R31" i="2"/>
  <c r="T31" i="2" s="1"/>
  <c r="R32" i="2"/>
  <c r="T32" i="2" s="1"/>
  <c r="Y32" i="2" s="1"/>
  <c r="R33" i="2"/>
  <c r="T33" i="2" s="1"/>
  <c r="Y33" i="2" s="1"/>
  <c r="R34" i="2"/>
  <c r="T34" i="2" s="1"/>
  <c r="Y34" i="2" s="1"/>
  <c r="R35" i="2"/>
  <c r="T35" i="2" s="1"/>
  <c r="Z35" i="2" s="1"/>
  <c r="R36" i="2"/>
  <c r="T36" i="2" s="1"/>
  <c r="R37" i="2"/>
  <c r="T37" i="2" s="1"/>
  <c r="Y37" i="2" s="1"/>
  <c r="R38" i="2"/>
  <c r="T38" i="2" s="1"/>
  <c r="Y38" i="2" s="1"/>
  <c r="R39" i="2"/>
  <c r="T39" i="2" s="1"/>
  <c r="Z39" i="2" s="1"/>
  <c r="R40" i="2"/>
  <c r="T40" i="2" s="1"/>
  <c r="Z40" i="2" l="1"/>
  <c r="Y39" i="2"/>
  <c r="AA39" i="2" s="1"/>
  <c r="Z36" i="2"/>
  <c r="Y35" i="2"/>
  <c r="AA35" i="2" s="1"/>
  <c r="Y40" i="2"/>
  <c r="Z37" i="2"/>
  <c r="AA37" i="2" s="1"/>
  <c r="Y36" i="2"/>
  <c r="AA36" i="2" s="1"/>
  <c r="Z38" i="2"/>
  <c r="AA38" i="2" s="1"/>
  <c r="Z34" i="2"/>
  <c r="AA34" i="2" s="1"/>
  <c r="Y28" i="2"/>
  <c r="Z31" i="2"/>
  <c r="Y30" i="2"/>
  <c r="AA30" i="2" s="1"/>
  <c r="Z27" i="2"/>
  <c r="Y26" i="2"/>
  <c r="AA26" i="2" s="1"/>
  <c r="Z23" i="2"/>
  <c r="Y22" i="2"/>
  <c r="AA22" i="2" s="1"/>
  <c r="Z32" i="2"/>
  <c r="AA32" i="2" s="1"/>
  <c r="Y31" i="2"/>
  <c r="Z28" i="2"/>
  <c r="Y27" i="2"/>
  <c r="Z24" i="2"/>
  <c r="AA24" i="2" s="1"/>
  <c r="Y23" i="2"/>
  <c r="Z33" i="2"/>
  <c r="AA33" i="2" s="1"/>
  <c r="Z29" i="2"/>
  <c r="AA29" i="2" s="1"/>
  <c r="Z25" i="2"/>
  <c r="AA25" i="2" s="1"/>
  <c r="Z21" i="2"/>
  <c r="AA21" i="2" s="1"/>
  <c r="AH21" i="2" s="1"/>
  <c r="AC33" i="2" l="1"/>
  <c r="AF33" i="2"/>
  <c r="AC30" i="2"/>
  <c r="AF30" i="2"/>
  <c r="AC38" i="2"/>
  <c r="AF38" i="2"/>
  <c r="AC35" i="2"/>
  <c r="AF35" i="2"/>
  <c r="AC24" i="2"/>
  <c r="AF24" i="2"/>
  <c r="AC21" i="2"/>
  <c r="AF21" i="2"/>
  <c r="AC36" i="2"/>
  <c r="AF36" i="2"/>
  <c r="AC29" i="2"/>
  <c r="AF29" i="2"/>
  <c r="AC25" i="2"/>
  <c r="AF25" i="2"/>
  <c r="AC26" i="2"/>
  <c r="AF26" i="2"/>
  <c r="AC37" i="2"/>
  <c r="AF37" i="2"/>
  <c r="AC39" i="2"/>
  <c r="AF39" i="2"/>
  <c r="AC32" i="2"/>
  <c r="AF32" i="2"/>
  <c r="AC34" i="2"/>
  <c r="AF34" i="2"/>
  <c r="AC22" i="2"/>
  <c r="AF22" i="2"/>
  <c r="AA40" i="2"/>
  <c r="AA28" i="2"/>
  <c r="AA27" i="2"/>
  <c r="AA23" i="2"/>
  <c r="AA31" i="2"/>
  <c r="AC40" i="2" l="1"/>
  <c r="AF40" i="2"/>
  <c r="AC23" i="2"/>
  <c r="AF23" i="2"/>
  <c r="AC27" i="2"/>
  <c r="AF27" i="2"/>
  <c r="AC31" i="2"/>
  <c r="AF31" i="2"/>
  <c r="AC28" i="2"/>
  <c r="AF28" i="2"/>
  <c r="E54" i="1"/>
  <c r="D54" i="1"/>
  <c r="C54" i="1"/>
  <c r="D40" i="1"/>
  <c r="E40" i="1"/>
  <c r="C40" i="1"/>
  <c r="Z48" i="2"/>
  <c r="Z49" i="2"/>
  <c r="Z54" i="2"/>
  <c r="Z55" i="2"/>
  <c r="Z56" i="2"/>
  <c r="Z57" i="2"/>
  <c r="Z58" i="2"/>
  <c r="Z59" i="2"/>
  <c r="Z60" i="2"/>
  <c r="Z61" i="2"/>
  <c r="Z62" i="2"/>
  <c r="K70" i="2"/>
  <c r="AG70" i="2" s="1"/>
  <c r="K71" i="2"/>
  <c r="K72" i="2"/>
  <c r="K73" i="2"/>
  <c r="K74" i="2"/>
  <c r="AG74" i="2" s="1"/>
  <c r="K75" i="2"/>
  <c r="K76" i="2"/>
  <c r="AG76" i="2" s="1"/>
  <c r="K77" i="2"/>
  <c r="K78" i="2"/>
  <c r="AG78" i="2" s="1"/>
  <c r="AH70" i="2"/>
  <c r="AH71" i="2"/>
  <c r="AH72" i="2"/>
  <c r="AH73" i="2"/>
  <c r="AH75" i="2"/>
  <c r="AH76" i="2"/>
  <c r="AH77" i="2"/>
  <c r="AH78" i="2"/>
  <c r="AG71" i="2"/>
  <c r="AG72" i="2"/>
  <c r="AG73" i="2"/>
  <c r="AG75" i="2"/>
  <c r="AG77" i="2"/>
  <c r="AF71" i="2"/>
  <c r="AF72" i="2"/>
  <c r="AF73" i="2"/>
  <c r="AF74" i="2"/>
  <c r="AF75" i="2"/>
  <c r="AF76" i="2"/>
  <c r="AF77" i="2"/>
  <c r="AF78" i="2"/>
  <c r="AH69" i="2"/>
  <c r="AF69" i="2"/>
  <c r="K69" i="2"/>
  <c r="AG69" i="2" s="1"/>
  <c r="F39" i="1"/>
  <c r="C26" i="5" s="1"/>
  <c r="F38" i="1"/>
  <c r="C25" i="5" s="1"/>
  <c r="F37" i="1"/>
  <c r="C24" i="5" s="1"/>
  <c r="F36" i="1"/>
  <c r="C23" i="5" s="1"/>
  <c r="F35" i="1"/>
  <c r="C22" i="5" s="1"/>
  <c r="F33" i="1"/>
  <c r="C21" i="5" s="1"/>
  <c r="F32" i="1"/>
  <c r="C20" i="5" s="1"/>
  <c r="F31" i="1"/>
  <c r="C19" i="5" s="1"/>
  <c r="F30" i="1"/>
  <c r="C18" i="5" s="1"/>
  <c r="F29" i="1"/>
  <c r="C17" i="5" s="1"/>
  <c r="F28" i="1"/>
  <c r="C16" i="5" s="1"/>
  <c r="F27" i="1"/>
  <c r="C15" i="5" s="1"/>
  <c r="F26" i="1"/>
  <c r="C14" i="5" s="1"/>
  <c r="F25" i="1"/>
  <c r="C13" i="5" s="1"/>
  <c r="F24" i="1"/>
  <c r="C12" i="5" s="1"/>
  <c r="F22" i="1"/>
  <c r="C11" i="5" s="1"/>
  <c r="F21" i="1"/>
  <c r="C10" i="5" s="1"/>
  <c r="F20" i="1"/>
  <c r="C9" i="5" s="1"/>
  <c r="F19" i="1"/>
  <c r="C8" i="5" s="1"/>
  <c r="AF70" i="2" l="1"/>
  <c r="AH74" i="2"/>
  <c r="AM14" i="2"/>
  <c r="D14" i="1" s="1"/>
  <c r="AL14" i="2"/>
  <c r="C14" i="1" s="1"/>
  <c r="AN14" i="2"/>
  <c r="F40" i="1"/>
  <c r="AM15" i="2"/>
  <c r="D15" i="1" s="1"/>
  <c r="AN15" i="2"/>
  <c r="E15" i="1" s="1"/>
  <c r="AL15" i="2"/>
  <c r="C15" i="1" s="1"/>
  <c r="Y54" i="2"/>
  <c r="Y55" i="2"/>
  <c r="Y56" i="2"/>
  <c r="Y57" i="2"/>
  <c r="Y58" i="2"/>
  <c r="Y59" i="2"/>
  <c r="Y61" i="2"/>
  <c r="Y62" i="2"/>
  <c r="E14" i="1" l="1"/>
  <c r="F14" i="1" s="1"/>
  <c r="F15" i="1"/>
  <c r="AO15" i="2"/>
  <c r="F51" i="1"/>
  <c r="C36" i="5" s="1"/>
  <c r="F53" i="1"/>
  <c r="C38" i="5" s="1"/>
  <c r="F46" i="1"/>
  <c r="C31" i="5" s="1"/>
  <c r="F45" i="1"/>
  <c r="C30" i="5" s="1"/>
  <c r="F44" i="1"/>
  <c r="C29" i="5" s="1"/>
  <c r="F42" i="1"/>
  <c r="C27" i="5" s="1"/>
  <c r="F49" i="1" l="1"/>
  <c r="C34" i="5" s="1"/>
  <c r="R11" i="2" l="1"/>
  <c r="R12" i="2"/>
  <c r="R13" i="2"/>
  <c r="R14" i="2"/>
  <c r="R15" i="2"/>
  <c r="R16" i="2"/>
  <c r="R17" i="2"/>
  <c r="R18" i="2"/>
  <c r="R19" i="2"/>
  <c r="R2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10" i="2"/>
  <c r="AA54" i="2" l="1"/>
  <c r="AC54" i="2" s="1"/>
  <c r="AA55" i="2"/>
  <c r="AC55" i="2" s="1"/>
  <c r="AA56" i="2"/>
  <c r="AC56" i="2" s="1"/>
  <c r="AA57" i="2"/>
  <c r="AC57" i="2" s="1"/>
  <c r="AA58" i="2"/>
  <c r="AC58" i="2" s="1"/>
  <c r="AA59" i="2"/>
  <c r="AC59" i="2" s="1"/>
  <c r="AA61" i="2"/>
  <c r="AC61" i="2" s="1"/>
  <c r="AA62" i="2"/>
  <c r="AC62" i="2" s="1"/>
  <c r="W11" i="2"/>
  <c r="W12" i="2"/>
  <c r="W13" i="2"/>
  <c r="W14" i="2"/>
  <c r="W15" i="2"/>
  <c r="W16" i="2"/>
  <c r="W17" i="2"/>
  <c r="W18" i="2"/>
  <c r="W19" i="2"/>
  <c r="W20" i="2"/>
  <c r="W41" i="2"/>
  <c r="W42" i="2"/>
  <c r="W43" i="2"/>
  <c r="W44" i="2"/>
  <c r="W45" i="2"/>
  <c r="W46" i="2"/>
  <c r="W47" i="2"/>
  <c r="W48" i="2"/>
  <c r="Y48" i="2" s="1"/>
  <c r="W49" i="2"/>
  <c r="Y49" i="2" s="1"/>
  <c r="W50" i="2"/>
  <c r="W51" i="2"/>
  <c r="W52" i="2"/>
  <c r="W53" i="2"/>
  <c r="W54" i="2"/>
  <c r="W55" i="2"/>
  <c r="W56" i="2"/>
  <c r="W57" i="2"/>
  <c r="W58" i="2"/>
  <c r="W59" i="2"/>
  <c r="W60" i="2"/>
  <c r="Y60" i="2" s="1"/>
  <c r="W61" i="2"/>
  <c r="W62" i="2"/>
  <c r="W10" i="2"/>
  <c r="T16" i="2"/>
  <c r="T17" i="2"/>
  <c r="T18" i="2"/>
  <c r="T19" i="2"/>
  <c r="T20" i="2"/>
  <c r="T41" i="2"/>
  <c r="Z41" i="2" s="1"/>
  <c r="T42" i="2"/>
  <c r="T43" i="2"/>
  <c r="T44" i="2"/>
  <c r="T45" i="2"/>
  <c r="T46" i="2"/>
  <c r="T47" i="2"/>
  <c r="T48" i="2"/>
  <c r="T49" i="2"/>
  <c r="T50" i="2"/>
  <c r="Z50" i="2" s="1"/>
  <c r="T51" i="2"/>
  <c r="Z51" i="2" s="1"/>
  <c r="T52" i="2"/>
  <c r="T53" i="2"/>
  <c r="T54" i="2"/>
  <c r="T55" i="2"/>
  <c r="T56" i="2"/>
  <c r="T57" i="2"/>
  <c r="T58" i="2"/>
  <c r="T59" i="2"/>
  <c r="T60" i="2"/>
  <c r="T61" i="2"/>
  <c r="T62" i="2"/>
  <c r="T11" i="2"/>
  <c r="Z11" i="2" s="1"/>
  <c r="T12" i="2"/>
  <c r="Z12" i="2" s="1"/>
  <c r="T13" i="2"/>
  <c r="T14" i="2"/>
  <c r="T15" i="2"/>
  <c r="T10" i="2"/>
  <c r="Y50" i="2" l="1"/>
  <c r="AA50" i="2" s="1"/>
  <c r="AC50" i="2" s="1"/>
  <c r="AA60" i="2"/>
  <c r="AC60" i="2" s="1"/>
  <c r="Y51" i="2"/>
  <c r="AA51" i="2" s="1"/>
  <c r="AC51" i="2" s="1"/>
  <c r="AA49" i="2"/>
  <c r="AC49" i="2" s="1"/>
  <c r="AA48" i="2"/>
  <c r="AC48" i="2" s="1"/>
  <c r="Z52" i="2"/>
  <c r="Y52" i="2"/>
  <c r="Z53" i="2"/>
  <c r="Y53" i="2"/>
  <c r="Z42" i="2"/>
  <c r="Y42" i="2"/>
  <c r="Z45" i="2"/>
  <c r="Y45" i="2"/>
  <c r="Y41" i="2"/>
  <c r="AA41" i="2" s="1"/>
  <c r="AC41" i="2" s="1"/>
  <c r="Z44" i="2"/>
  <c r="Y44" i="2"/>
  <c r="Z46" i="2"/>
  <c r="Y46" i="2"/>
  <c r="AA46" i="2" s="1"/>
  <c r="AC46" i="2" s="1"/>
  <c r="Z47" i="2"/>
  <c r="Y47" i="2"/>
  <c r="AA47" i="2" s="1"/>
  <c r="AC47" i="2" s="1"/>
  <c r="Z43" i="2"/>
  <c r="Y43" i="2"/>
  <c r="Z20" i="2"/>
  <c r="Y20" i="2"/>
  <c r="Y16" i="2"/>
  <c r="Z16" i="2"/>
  <c r="Y19" i="2"/>
  <c r="Z19" i="2"/>
  <c r="Y18" i="2"/>
  <c r="Z18" i="2"/>
  <c r="Y17" i="2"/>
  <c r="Z17" i="2"/>
  <c r="Y13" i="2"/>
  <c r="Z13" i="2"/>
  <c r="Y12" i="2"/>
  <c r="AA12" i="2" s="1"/>
  <c r="AC12" i="2" s="1"/>
  <c r="Y15" i="2"/>
  <c r="Z15" i="2"/>
  <c r="Y14" i="2"/>
  <c r="Z14" i="2"/>
  <c r="Y11" i="2"/>
  <c r="AA11" i="2" s="1"/>
  <c r="AC11" i="2" s="1"/>
  <c r="Z10" i="2"/>
  <c r="Y10" i="2"/>
  <c r="L63" i="2"/>
  <c r="M63" i="2"/>
  <c r="N63" i="2"/>
  <c r="K63" i="2"/>
  <c r="L26" i="4"/>
  <c r="M26" i="4"/>
  <c r="D69" i="1" l="1"/>
  <c r="AA43" i="2"/>
  <c r="AC43" i="2" s="1"/>
  <c r="AA45" i="2"/>
  <c r="AC45" i="2" s="1"/>
  <c r="AA19" i="2"/>
  <c r="AC19" i="2" s="1"/>
  <c r="AA20" i="2"/>
  <c r="AC20" i="2" s="1"/>
  <c r="AA52" i="2"/>
  <c r="AC52" i="2" s="1"/>
  <c r="AA53" i="2"/>
  <c r="AC53" i="2" s="1"/>
  <c r="AA42" i="2"/>
  <c r="AC42" i="2" s="1"/>
  <c r="AA44" i="2"/>
  <c r="AC44" i="2" s="1"/>
  <c r="AA17" i="2"/>
  <c r="AC17" i="2" s="1"/>
  <c r="AA18" i="2"/>
  <c r="AC18" i="2" s="1"/>
  <c r="AA16" i="2"/>
  <c r="AC16" i="2" s="1"/>
  <c r="AA13" i="2"/>
  <c r="AC13" i="2" s="1"/>
  <c r="AA14" i="2"/>
  <c r="AC14" i="2" s="1"/>
  <c r="AA15" i="2"/>
  <c r="AC15" i="2" s="1"/>
  <c r="AA10" i="2"/>
  <c r="AC10" i="2" s="1"/>
  <c r="D68" i="1"/>
  <c r="Z63" i="2" l="1"/>
  <c r="AH62" i="2"/>
  <c r="AG62" i="2"/>
  <c r="AF62" i="2"/>
  <c r="AH61" i="2"/>
  <c r="AG61" i="2"/>
  <c r="AF61" i="2"/>
  <c r="AH60" i="2"/>
  <c r="AG60" i="2"/>
  <c r="AF60" i="2"/>
  <c r="AH59" i="2"/>
  <c r="AG59" i="2"/>
  <c r="AF59" i="2"/>
  <c r="AH58" i="2"/>
  <c r="AG58" i="2"/>
  <c r="AF58" i="2"/>
  <c r="AH57" i="2"/>
  <c r="AG57" i="2"/>
  <c r="AF57" i="2"/>
  <c r="AH56" i="2"/>
  <c r="AG56" i="2"/>
  <c r="AF56" i="2"/>
  <c r="AH55" i="2"/>
  <c r="AG55" i="2"/>
  <c r="AF55" i="2"/>
  <c r="AH54" i="2"/>
  <c r="AG54" i="2"/>
  <c r="AF54" i="2"/>
  <c r="AH53" i="2"/>
  <c r="AG53" i="2"/>
  <c r="AF53" i="2"/>
  <c r="AH52" i="2"/>
  <c r="AG52" i="2"/>
  <c r="AF52" i="2"/>
  <c r="AH51" i="2"/>
  <c r="AG51" i="2"/>
  <c r="AF51" i="2"/>
  <c r="AH50" i="2"/>
  <c r="AG50" i="2"/>
  <c r="AF50" i="2"/>
  <c r="AH49" i="2"/>
  <c r="AG49" i="2"/>
  <c r="AF49" i="2"/>
  <c r="AH48" i="2"/>
  <c r="AG48" i="2"/>
  <c r="AF48" i="2"/>
  <c r="AH47" i="2"/>
  <c r="AG47" i="2"/>
  <c r="AF47" i="2"/>
  <c r="AH46" i="2"/>
  <c r="AG46" i="2"/>
  <c r="AF46" i="2"/>
  <c r="AH45" i="2"/>
  <c r="AG45" i="2"/>
  <c r="AF45" i="2"/>
  <c r="AH44" i="2"/>
  <c r="AG44" i="2"/>
  <c r="AF44" i="2"/>
  <c r="AH43" i="2"/>
  <c r="AG43" i="2"/>
  <c r="AH42" i="2"/>
  <c r="AG42" i="2"/>
  <c r="AG41" i="2"/>
  <c r="AF41" i="2"/>
  <c r="AH20" i="2"/>
  <c r="AF20" i="2"/>
  <c r="AH19" i="2"/>
  <c r="AG19" i="2"/>
  <c r="AG18" i="2"/>
  <c r="AF18" i="2"/>
  <c r="AH17" i="2"/>
  <c r="AF17" i="2"/>
  <c r="AH16" i="2"/>
  <c r="AG16" i="2"/>
  <c r="AG15" i="2"/>
  <c r="AF15" i="2"/>
  <c r="AH14" i="2"/>
  <c r="AF14" i="2"/>
  <c r="AH13" i="2"/>
  <c r="AG13" i="2"/>
  <c r="AG12" i="2"/>
  <c r="AF12" i="2"/>
  <c r="AH11" i="2"/>
  <c r="W63" i="2"/>
  <c r="F52" i="1"/>
  <c r="C37" i="5" s="1"/>
  <c r="F50" i="1"/>
  <c r="C35" i="5" s="1"/>
  <c r="F48" i="1"/>
  <c r="C33" i="5" s="1"/>
  <c r="F47" i="1"/>
  <c r="C32" i="5" s="1"/>
  <c r="F43" i="1"/>
  <c r="C28" i="5" s="1"/>
  <c r="F54" i="1" l="1"/>
  <c r="T63" i="2"/>
  <c r="AH41" i="2"/>
  <c r="AG17" i="2"/>
  <c r="AF13" i="2"/>
  <c r="AG20" i="2"/>
  <c r="AM13" i="2" s="1"/>
  <c r="D13" i="1" s="1"/>
  <c r="AF16" i="2"/>
  <c r="AH12" i="2"/>
  <c r="AF43" i="2"/>
  <c r="AL12" i="2" s="1"/>
  <c r="C12" i="1" s="1"/>
  <c r="AF19" i="2"/>
  <c r="AL13" i="2" s="1"/>
  <c r="C13" i="1" s="1"/>
  <c r="C57" i="1" s="1"/>
  <c r="AH15" i="2"/>
  <c r="AF11" i="2"/>
  <c r="AF42" i="2"/>
  <c r="AH18" i="2"/>
  <c r="AG14" i="2"/>
  <c r="AG10" i="2"/>
  <c r="AN12" i="2" l="1"/>
  <c r="E12" i="1" s="1"/>
  <c r="AN11" i="2"/>
  <c r="E11" i="1" s="1"/>
  <c r="AN13" i="2"/>
  <c r="E13" i="1" s="1"/>
  <c r="E57" i="1" s="1"/>
  <c r="AL11" i="2"/>
  <c r="C11" i="1" s="1"/>
  <c r="AO14" i="2"/>
  <c r="AG11" i="2"/>
  <c r="AG63" i="2" s="1"/>
  <c r="AM10" i="2"/>
  <c r="AM12" i="2"/>
  <c r="D12" i="1" s="1"/>
  <c r="F13" i="1" l="1"/>
  <c r="D10" i="1"/>
  <c r="D56" i="1" s="1"/>
  <c r="AO13" i="2"/>
  <c r="AM11" i="2"/>
  <c r="D11" i="1" s="1"/>
  <c r="F12" i="1"/>
  <c r="Y63" i="2"/>
  <c r="AO12" i="2"/>
  <c r="F11" i="1" l="1"/>
  <c r="F57" i="1"/>
  <c r="AM16" i="2"/>
  <c r="D16" i="1"/>
  <c r="AO11" i="2"/>
  <c r="AF10" i="2"/>
  <c r="AF63" i="2" s="1"/>
  <c r="AH10" i="2"/>
  <c r="AA63" i="2"/>
  <c r="D58" i="1" l="1"/>
  <c r="D63" i="1" s="1"/>
  <c r="AL10" i="2"/>
  <c r="AN10" i="2"/>
  <c r="AN16" i="2" s="1"/>
  <c r="AH63" i="2"/>
  <c r="E41" i="3" l="1"/>
  <c r="E42" i="3" s="1"/>
  <c r="B21" i="3" s="1"/>
  <c r="C10" i="1"/>
  <c r="C56" i="1" s="1"/>
  <c r="AL16" i="2"/>
  <c r="AK64" i="2"/>
  <c r="E10" i="1"/>
  <c r="E56" i="1" s="1"/>
  <c r="AO10" i="2"/>
  <c r="AO16" i="2" s="1"/>
  <c r="E58" i="1" l="1"/>
  <c r="C16" i="1"/>
  <c r="F10" i="1"/>
  <c r="F16" i="1" s="1"/>
  <c r="E16" i="1"/>
  <c r="F56" i="1" l="1"/>
  <c r="C59" i="1"/>
  <c r="C60" i="1" s="1"/>
  <c r="C58" i="1"/>
  <c r="F58" i="1" s="1"/>
  <c r="F63" i="1" s="1"/>
  <c r="F60" i="1" l="1"/>
  <c r="C63" i="1" s="1"/>
  <c r="C65" i="1" l="1"/>
  <c r="C69" i="1"/>
  <c r="F69" i="1"/>
  <c r="C68" i="1"/>
  <c r="F68" i="1" s="1"/>
  <c r="D64" i="1"/>
  <c r="E63" i="1" l="1"/>
  <c r="E64" i="1" s="1"/>
  <c r="C64" i="1"/>
  <c r="F64" i="1" l="1"/>
</calcChain>
</file>

<file path=xl/sharedStrings.xml><?xml version="1.0" encoding="utf-8"?>
<sst xmlns="http://schemas.openxmlformats.org/spreadsheetml/2006/main" count="303" uniqueCount="193">
  <si>
    <t>Entidade</t>
  </si>
  <si>
    <t>Rubricas</t>
  </si>
  <si>
    <t>SICAD</t>
  </si>
  <si>
    <t>Entidades Parceiras</t>
  </si>
  <si>
    <t>Entidades Promotora</t>
  </si>
  <si>
    <t>Total</t>
  </si>
  <si>
    <t>1.1.1. Pessoal dirigente</t>
  </si>
  <si>
    <t>Custo total do projeto</t>
  </si>
  <si>
    <t>T.1. Total Custos Específicos</t>
  </si>
  <si>
    <t>T.3. Custo Total do Projecto (T.1.+T.2.)</t>
  </si>
  <si>
    <t>Custo total elegível do Projeto</t>
  </si>
  <si>
    <t>Custo total elegível  -  SICAD</t>
  </si>
  <si>
    <t>Cofinanciadores do projeto</t>
  </si>
  <si>
    <t>Comparticipação do SICAD</t>
  </si>
  <si>
    <t>Comparticipação da entidade parceira</t>
  </si>
  <si>
    <t>Comparticipação da entidade promotora</t>
  </si>
  <si>
    <t>Custo Total</t>
  </si>
  <si>
    <t>Valor</t>
  </si>
  <si>
    <t>Percentagem</t>
  </si>
  <si>
    <t>Custo Total do Projeto</t>
  </si>
  <si>
    <t>Comparticipação máxima do SICAD estipulada no Aviso de Abertura</t>
  </si>
  <si>
    <t>Nome</t>
  </si>
  <si>
    <t>Rubrica</t>
  </si>
  <si>
    <t>Entidade Promotora</t>
  </si>
  <si>
    <t>Entidade Parceira</t>
  </si>
  <si>
    <t>Rúbricas</t>
  </si>
  <si>
    <t>Diuturnidades</t>
  </si>
  <si>
    <t>Subsidio de Alimentação</t>
  </si>
  <si>
    <t>Outros Subsidios</t>
  </si>
  <si>
    <t>CT</t>
  </si>
  <si>
    <t>1.1.2</t>
  </si>
  <si>
    <t>1.1.1</t>
  </si>
  <si>
    <t>1.1.3</t>
  </si>
  <si>
    <t>1.1.4</t>
  </si>
  <si>
    <t>Entidades</t>
  </si>
  <si>
    <t>PS</t>
  </si>
  <si>
    <t>P</t>
  </si>
  <si>
    <t>Taxa de imputação</t>
  </si>
  <si>
    <t>Detalhe da rubrica 1 - Equipa técnica / encargos com pessoal</t>
  </si>
  <si>
    <t>Natureza do Subsídio</t>
  </si>
  <si>
    <t xml:space="preserve">Báse de Cálulo </t>
  </si>
  <si>
    <t>Fundamentação</t>
  </si>
  <si>
    <t>Nome do técnico</t>
  </si>
  <si>
    <t>Justificação da natureza do subsídio e base de cálculo</t>
  </si>
  <si>
    <t>Contrato Individual de Trabalho</t>
  </si>
  <si>
    <t>Prestação de Serviços</t>
  </si>
  <si>
    <t>Remunerações</t>
  </si>
  <si>
    <t>ENTIDADE PROMOTORA</t>
  </si>
  <si>
    <t>NOME DO PROJETO</t>
  </si>
  <si>
    <t>CÓDIGO</t>
  </si>
  <si>
    <t>TERRITÓRIO</t>
  </si>
  <si>
    <t>PERÍODO DE DURAÇÃO</t>
  </si>
  <si>
    <t>Nº MESES</t>
  </si>
  <si>
    <t>Proposta Financeira</t>
  </si>
  <si>
    <t>Eixo de Intervenção</t>
  </si>
  <si>
    <t>IDENTIFICAÇÃO DO PROJETO</t>
  </si>
  <si>
    <t>Redução de Riscos e Minimização de Danos</t>
  </si>
  <si>
    <t>Reinserção</t>
  </si>
  <si>
    <t>Prevenção</t>
  </si>
  <si>
    <t>Tratamento</t>
  </si>
  <si>
    <t>Investimento das Entidades Parceiras</t>
  </si>
  <si>
    <t>Descrição</t>
  </si>
  <si>
    <t>Custo Médio Mensal previsto por Beneficiário</t>
  </si>
  <si>
    <t>Investimento</t>
  </si>
  <si>
    <t>Montante</t>
  </si>
  <si>
    <t>Designação da entidade</t>
  </si>
  <si>
    <t>Comparticipação SICAD</t>
  </si>
  <si>
    <t>Custo Médio</t>
  </si>
  <si>
    <t>Duração nº meses</t>
  </si>
  <si>
    <t xml:space="preserve">O(a) Responsável Financeiro(a) </t>
  </si>
  <si>
    <t>O(a) Responsável da Entidade Promotora</t>
  </si>
  <si>
    <t>Nome
(1)</t>
  </si>
  <si>
    <t>Função
(2)</t>
  </si>
  <si>
    <t>Vínculo
(3)</t>
  </si>
  <si>
    <t>Rubrica
(4)</t>
  </si>
  <si>
    <t>Inicio de Funções
(5)</t>
  </si>
  <si>
    <t>Fim de Funções
(6)</t>
  </si>
  <si>
    <t>Tempo de Afetação
H/S
(7)</t>
  </si>
  <si>
    <t>Nº Meses
(8)</t>
  </si>
  <si>
    <t>Valor Mês
(9)</t>
  </si>
  <si>
    <t>Subsídio de Natal e Férias
(10)</t>
  </si>
  <si>
    <t>Rubrica 1 - Encargos com pessoal</t>
  </si>
  <si>
    <t>Outros esclarecimentos</t>
  </si>
  <si>
    <t>Protocolo</t>
  </si>
  <si>
    <t>PROGRAMAS E ESTRUTURAS SÓCIO-SANITÁRIA DE REDUÇÃO DE RISCOS E MINIMIZAÇÃO DE DANOS</t>
  </si>
  <si>
    <t>Gabinete de Apoio a Toxicodependentes</t>
  </si>
  <si>
    <t>Ponto de Contacto e de Informação</t>
  </si>
  <si>
    <t>Programa de Substituição em Baixo Limiar de Exigência</t>
  </si>
  <si>
    <t>Programa de Troca de Seringa</t>
  </si>
  <si>
    <t>Equipa de Rua</t>
  </si>
  <si>
    <t>Programa para Consumo Vigiado</t>
  </si>
  <si>
    <t>Diuturnidades
(12)</t>
  </si>
  <si>
    <t>Outros Subsidios
(13)</t>
  </si>
  <si>
    <t>Nº dias
(14)</t>
  </si>
  <si>
    <t>Nº Total horas
(15)</t>
  </si>
  <si>
    <t>Valor hora
(16)</t>
  </si>
  <si>
    <t>Técnicos cedidos por entidades parceiras
(17)</t>
  </si>
  <si>
    <t>Encargos Sociais
(18)</t>
  </si>
  <si>
    <t>Seguro
(19)</t>
  </si>
  <si>
    <t>Taxa de imputação
(20)</t>
  </si>
  <si>
    <t xml:space="preserve">A Entidade Promotora solicita ao SICAD a comparticipão de (valor por extenso): </t>
  </si>
  <si>
    <t>Isenção horário</t>
  </si>
  <si>
    <t>Isenção horário
(11)</t>
  </si>
  <si>
    <t>1.1 Equipa Técnica - Recursos Humanos</t>
  </si>
  <si>
    <t>1.2 Deslocações</t>
  </si>
  <si>
    <t>1.1.2. Pessoal técnico superior e Pessoal Técnico</t>
  </si>
  <si>
    <t>1.1.3. Assistente Técnico e Outro Pessoal</t>
  </si>
  <si>
    <t>1.1.4. Assistente Operacional</t>
  </si>
  <si>
    <t>Total Rubrica 1</t>
  </si>
  <si>
    <t>2.1.1. Água</t>
  </si>
  <si>
    <t>2.1.2. Electricidade</t>
  </si>
  <si>
    <t>2.1.3. Gás</t>
  </si>
  <si>
    <t>2.2. Comunicações</t>
  </si>
  <si>
    <t>2.3.1. Material de escritório</t>
  </si>
  <si>
    <t>2.3.2. Medicamentos e material de consumo clínico</t>
  </si>
  <si>
    <t>2.3.5. Outros Bens</t>
  </si>
  <si>
    <t>2.3.3. Material de higienização de espaços</t>
  </si>
  <si>
    <t>2.3.4. Bens de consumo alimentar</t>
  </si>
  <si>
    <t>2.3. Consumíveis</t>
  </si>
  <si>
    <t>2.4. Fornecimento de refeições</t>
  </si>
  <si>
    <t>2.5. Combustível e lubrificantes</t>
  </si>
  <si>
    <t>2.6. Locação de espaços</t>
  </si>
  <si>
    <t>2.7. Assistência / Manutenção de instalações e Unidades Moveis</t>
  </si>
  <si>
    <t>2.8. Seguros</t>
  </si>
  <si>
    <t>2.9. Aquisição de Serviços Especializados</t>
  </si>
  <si>
    <t>2.9.1. Estudos, Pareceres, Consultadoria e Assistência Técnica</t>
  </si>
  <si>
    <t>2.9.2. Publicidade e Marketing</t>
  </si>
  <si>
    <t>2.9.3. Outros Serviços Especializados</t>
  </si>
  <si>
    <t>2.10. Formação</t>
  </si>
  <si>
    <t>2.11. Outros custos de funcionamento</t>
  </si>
  <si>
    <t>Total Rubrica 2</t>
  </si>
  <si>
    <t>Rubrica 2 - Custos de funcionamento</t>
  </si>
  <si>
    <t>Rubrica 3 - Custos de investimento</t>
  </si>
  <si>
    <t xml:space="preserve">3.1. Construção e remodelação de instalações </t>
  </si>
  <si>
    <t>3.2. Aluguer de Longa Duração de Unidades Moveis (ALD)</t>
  </si>
  <si>
    <t>3.3. Aquisição de Unidades Móveis</t>
  </si>
  <si>
    <t>3.4. Adaptação de Unidades Móveis</t>
  </si>
  <si>
    <t>3.5. Amortização das Unidades Móveis</t>
  </si>
  <si>
    <t>3.6. Equipamento Geral</t>
  </si>
  <si>
    <t>3.7. Equipamento Médico/Técnico</t>
  </si>
  <si>
    <t>3.8. Equipamento Didático e Pedagógico</t>
  </si>
  <si>
    <t>3.9. Equipamento Informático</t>
  </si>
  <si>
    <t>3.10. Software Informático</t>
  </si>
  <si>
    <t>3.11. Documentação Técnica</t>
  </si>
  <si>
    <t>3.12. Outros Custos de Investimento</t>
  </si>
  <si>
    <t>Total Rubrica 3</t>
  </si>
  <si>
    <t>T.2. Somatório Custos Gerais</t>
  </si>
  <si>
    <r>
      <rPr>
        <sz val="7"/>
        <color theme="1"/>
        <rFont val="Arial"/>
        <family val="2"/>
      </rPr>
      <t>Este documento demonstra que o financiamento da intervenção na parte não dependente do financiamento do SICAD, está assegurado pela entidade promotora ou entidade(s) parceira(s). De acordo com a alínea a) do artigo 8º do anexo à portaria 27/2013 de 24 de janeiro</t>
    </r>
    <r>
      <rPr>
        <b/>
        <sz val="7"/>
        <color theme="1"/>
        <rFont val="Arial"/>
        <family val="2"/>
      </rPr>
      <t xml:space="preserve">
A Entidade Promotora declara que são verdadeiras todas as informações constantes no presente Proposta Financeira</t>
    </r>
  </si>
  <si>
    <t>1.2.</t>
  </si>
  <si>
    <t>1.3.</t>
  </si>
  <si>
    <t>Deslocações/Ajudas de custos</t>
  </si>
  <si>
    <t>Tipo de despesa</t>
  </si>
  <si>
    <t>Valor Previsto</t>
  </si>
  <si>
    <t>Descrição/Fundamentação</t>
  </si>
  <si>
    <t>Transporte público</t>
  </si>
  <si>
    <t>Viatura própria</t>
  </si>
  <si>
    <t>Refeições</t>
  </si>
  <si>
    <t>Encargos com alojamento</t>
  </si>
  <si>
    <t>Ajudas de custo</t>
  </si>
  <si>
    <t>Valor a imputar</t>
  </si>
  <si>
    <t xml:space="preserve">Identificação da equipa técnica
</t>
  </si>
  <si>
    <t>Valor a imputar
(21)</t>
  </si>
  <si>
    <t>Entidade
(22)</t>
  </si>
  <si>
    <t>Subtotal</t>
  </si>
  <si>
    <t>Base de Cálculo</t>
  </si>
  <si>
    <t>1.3 Ajudas de Custo</t>
  </si>
  <si>
    <t xml:space="preserve">Justificação do Investimento </t>
  </si>
  <si>
    <t>Total imputado na folha de custo total do projeto</t>
  </si>
  <si>
    <t>Valor de referência</t>
  </si>
  <si>
    <t>Nº de Beneficiários</t>
  </si>
  <si>
    <t>2.1.2. Eletricidade</t>
  </si>
  <si>
    <t>()</t>
  </si>
  <si>
    <t>2.1. Administrativos / Custos Gerais*</t>
  </si>
  <si>
    <t>2.6. Locação de espaços*</t>
  </si>
  <si>
    <t>2.1.1. Água*</t>
  </si>
  <si>
    <t>2.1.2. Eletricidade*</t>
  </si>
  <si>
    <t>2.1.3. Gás*</t>
  </si>
  <si>
    <t>Valor Mensal Previsto</t>
  </si>
  <si>
    <r>
      <t xml:space="preserve">Justificação do investimento e base de cáculo - </t>
    </r>
    <r>
      <rPr>
        <b/>
        <sz val="12"/>
        <color theme="1"/>
        <rFont val="Arial"/>
        <family val="2"/>
      </rPr>
      <t xml:space="preserve">Rubrica 2 e 3
</t>
    </r>
    <r>
      <rPr>
        <sz val="10"/>
        <color theme="1"/>
        <rFont val="Arial"/>
        <family val="2"/>
      </rPr>
      <t xml:space="preserve">A aquisição de equipamentos e serviços deve ser documentada com 2 ou mais orçamentos, que devem ser submetidos com a candidatura. A falta deste documentos implica a não elegibilidade da despesa. </t>
    </r>
  </si>
  <si>
    <t>1.1.4. Assistente Operacional*</t>
  </si>
  <si>
    <t>2.3.3. Material de higienização de espaços*</t>
  </si>
  <si>
    <t>2.4. Fornecimento de refeições**</t>
  </si>
  <si>
    <t>2.7. Assistência / Manutenção de instalações e Unidades Moveis**</t>
  </si>
  <si>
    <r>
      <t xml:space="preserve">Custo total do projeto                                                                                                                     </t>
    </r>
    <r>
      <rPr>
        <sz val="7"/>
        <color theme="1" tint="0.14999847407452621"/>
        <rFont val="Calibri"/>
        <family val="2"/>
        <scheme val="minor"/>
      </rPr>
      <t xml:space="preserve"> *custos gerais ** despesas não elegíveis para efeitos de comparticipação do SICAD</t>
    </r>
  </si>
  <si>
    <t>Total Elegível dos Custos Gerais</t>
  </si>
  <si>
    <t>1.2 Deslocações*</t>
  </si>
  <si>
    <t>1.3 Ajudas de Custo*</t>
  </si>
  <si>
    <t>3.1. Construção e remodelação de instalações**</t>
  </si>
  <si>
    <t>3.2. Aluguer de Longa Duração de Unidades Moveis (ALD)**</t>
  </si>
  <si>
    <t>3.3. Aquisição de Unidades Móveis**</t>
  </si>
  <si>
    <t>3.4. Adaptação de Unidades Móveis**</t>
  </si>
  <si>
    <t>3.5. Amortização das Unidades Móveis**</t>
  </si>
  <si>
    <t>3.7. Equipamento Médico/Técnico**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</si>
</sst>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8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23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 tint="0.49998474074526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b/>
      <sz val="9"/>
      <color theme="1" tint="0.1499984740745262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0"/>
      <color indexed="55"/>
      <name val="Calibri"/>
      <family val="2"/>
      <scheme val="minor"/>
    </font>
    <font>
      <sz val="9"/>
      <color indexed="63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theme="1" tint="0.249977111117893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rgb="FF002060"/>
      <name val="Calibri"/>
      <family val="2"/>
      <scheme val="minor"/>
    </font>
    <font>
      <b/>
      <sz val="12"/>
      <color theme="1" tint="0.34998626667073579"/>
      <name val="Arial"/>
      <family val="2"/>
    </font>
    <font>
      <b/>
      <sz val="8"/>
      <color theme="1" tint="0.249977111117893"/>
      <name val="Arial"/>
      <family val="2"/>
    </font>
    <font>
      <b/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9"/>
      <color theme="2" tint="-0.499984740745262"/>
      <name val="Arial"/>
      <family val="2"/>
    </font>
    <font>
      <b/>
      <sz val="9"/>
      <color theme="2" tint="-0.499984740745262"/>
      <name val="Calibri"/>
      <family val="2"/>
      <scheme val="minor"/>
    </font>
    <font>
      <sz val="8"/>
      <color theme="1" tint="0.249977111117893"/>
      <name val="Arial"/>
      <family val="2"/>
    </font>
    <font>
      <sz val="9"/>
      <color theme="2" tint="-0.749992370372631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sz val="7"/>
      <color theme="2" tint="-0.749992370372631"/>
      <name val="Arial"/>
      <family val="2"/>
    </font>
    <font>
      <b/>
      <sz val="7"/>
      <color theme="2" tint="-0.749992370372631"/>
      <name val="Arial"/>
      <family val="2"/>
    </font>
    <font>
      <b/>
      <sz val="9"/>
      <color theme="2" tint="-0.749992370372631"/>
      <name val="Arial"/>
      <family val="2"/>
    </font>
    <font>
      <b/>
      <sz val="12"/>
      <color theme="2" tint="-0.749992370372631"/>
      <name val="Arial"/>
      <family val="2"/>
    </font>
    <font>
      <b/>
      <sz val="9"/>
      <color theme="1"/>
      <name val="Arial"/>
      <family val="2"/>
    </font>
    <font>
      <sz val="9"/>
      <color theme="1" tint="0.249977111117893"/>
      <name val="Arial"/>
      <family val="2"/>
    </font>
    <font>
      <sz val="8"/>
      <color theme="4" tint="-0.249977111117893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0" tint="-0.499984740745262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0.499984740745262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1" tint="0.14999847407452621"/>
      <name val="Arial"/>
      <family val="2"/>
    </font>
    <font>
      <b/>
      <sz val="8"/>
      <color theme="2" tint="-0.749992370372631"/>
      <name val="Arial"/>
      <family val="2"/>
    </font>
    <font>
      <b/>
      <sz val="8"/>
      <color theme="4" tint="-0.249977111117893"/>
      <name val="Arial"/>
      <family val="2"/>
    </font>
    <font>
      <sz val="9"/>
      <color theme="1"/>
      <name val="Calibri"/>
      <family val="2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sz val="9"/>
      <name val="Arial"/>
      <family val="2"/>
    </font>
    <font>
      <sz val="7"/>
      <color theme="1" tint="0.14999847407452621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7"/>
      <color theme="1" tint="0.14999847407452621"/>
      <name val="Arial"/>
      <family val="2"/>
    </font>
    <font>
      <sz val="7"/>
      <color theme="1" tint="0.249977111117893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63"/>
      <name val="Arial"/>
      <family val="2"/>
    </font>
    <font>
      <b/>
      <sz val="7"/>
      <color theme="1"/>
      <name val="Arial"/>
      <family val="2"/>
    </font>
    <font>
      <sz val="7"/>
      <color theme="1" tint="0.499984740745262"/>
      <name val="Arial"/>
      <family val="2"/>
    </font>
    <font>
      <sz val="7"/>
      <color indexed="23"/>
      <name val="Arial"/>
      <family val="2"/>
    </font>
    <font>
      <b/>
      <sz val="7"/>
      <color indexed="23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sz val="10"/>
      <color theme="2" tint="-0.749992370372631"/>
      <name val="Arial"/>
      <family val="2"/>
    </font>
    <font>
      <b/>
      <sz val="10"/>
      <color theme="2" tint="-0.749992370372631"/>
      <name val="Arial"/>
      <family val="2"/>
    </font>
    <font>
      <sz val="9"/>
      <color rgb="FFFF0000"/>
      <name val="Arial"/>
      <family val="2"/>
    </font>
    <font>
      <sz val="7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8"/>
      <color theme="1" tint="0.14999847407452621"/>
      <name val="Arial"/>
      <family val="2"/>
    </font>
    <font>
      <sz val="7"/>
      <color theme="1" tint="0.14999847407452621"/>
      <name val="Calibri"/>
      <family val="2"/>
      <scheme val="minor"/>
    </font>
    <font>
      <b/>
      <sz val="12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3ED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97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0"/>
  </cellStyleXfs>
  <cellXfs count="468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2" fillId="2" borderId="0" xfId="0" applyFont="1" applyFill="1" applyBorder="1"/>
    <xf numFmtId="0" fontId="3" fillId="2" borderId="1" xfId="0" applyFont="1" applyFill="1" applyBorder="1" applyProtection="1"/>
    <xf numFmtId="0" fontId="4" fillId="2" borderId="2" xfId="0" applyFont="1" applyFill="1" applyBorder="1" applyProtection="1"/>
    <xf numFmtId="0" fontId="3" fillId="2" borderId="4" xfId="0" applyFont="1" applyFill="1" applyBorder="1" applyProtection="1"/>
    <xf numFmtId="0" fontId="4" fillId="2" borderId="5" xfId="0" applyFont="1" applyFill="1" applyBorder="1" applyProtection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2" fillId="2" borderId="0" xfId="0" applyFont="1" applyFill="1" applyBorder="1" applyProtection="1"/>
    <xf numFmtId="0" fontId="13" fillId="0" borderId="7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/>
    <xf numFmtId="4" fontId="16" fillId="0" borderId="0" xfId="0" applyNumberFormat="1" applyFont="1" applyFill="1" applyBorder="1" applyAlignment="1" applyProtection="1">
      <alignment horizontal="right" vertical="center" wrapText="1" indent="1"/>
    </xf>
    <xf numFmtId="4" fontId="16" fillId="0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44" fontId="0" fillId="0" borderId="0" xfId="0" applyNumberFormat="1"/>
    <xf numFmtId="4" fontId="18" fillId="2" borderId="0" xfId="1" applyNumberFormat="1" applyFont="1" applyFill="1" applyBorder="1" applyAlignment="1" applyProtection="1">
      <alignment horizontal="right" vertical="center" wrapText="1"/>
    </xf>
    <xf numFmtId="4" fontId="20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0" fontId="32" fillId="0" borderId="39" xfId="0" applyFont="1" applyBorder="1" applyAlignment="1" applyProtection="1">
      <alignment vertical="center"/>
      <protection locked="0"/>
    </xf>
    <xf numFmtId="0" fontId="32" fillId="0" borderId="40" xfId="0" applyFont="1" applyBorder="1" applyAlignment="1" applyProtection="1">
      <alignment horizontal="center" vertical="center"/>
      <protection locked="0"/>
    </xf>
    <xf numFmtId="0" fontId="32" fillId="0" borderId="41" xfId="0" applyFont="1" applyBorder="1" applyAlignment="1" applyProtection="1">
      <alignment horizontal="center" vertical="center"/>
      <protection locked="0"/>
    </xf>
    <xf numFmtId="4" fontId="32" fillId="0" borderId="40" xfId="1" applyNumberFormat="1" applyFont="1" applyBorder="1" applyAlignment="1" applyProtection="1">
      <alignment vertical="center"/>
      <protection locked="0"/>
    </xf>
    <xf numFmtId="0" fontId="32" fillId="0" borderId="15" xfId="0" applyFont="1" applyBorder="1" applyAlignment="1" applyProtection="1">
      <alignment vertical="center"/>
      <protection locked="0"/>
    </xf>
    <xf numFmtId="0" fontId="32" fillId="0" borderId="15" xfId="0" applyFont="1" applyBorder="1" applyAlignment="1" applyProtection="1">
      <alignment horizontal="center" vertical="center"/>
      <protection locked="0"/>
    </xf>
    <xf numFmtId="14" fontId="32" fillId="0" borderId="15" xfId="0" applyNumberFormat="1" applyFont="1" applyBorder="1" applyAlignment="1" applyProtection="1">
      <alignment vertical="center"/>
      <protection locked="0"/>
    </xf>
    <xf numFmtId="0" fontId="32" fillId="0" borderId="43" xfId="0" applyFont="1" applyBorder="1" applyAlignment="1" applyProtection="1">
      <alignment horizontal="center" vertical="center"/>
      <protection locked="0"/>
    </xf>
    <xf numFmtId="9" fontId="32" fillId="5" borderId="15" xfId="2" applyFont="1" applyFill="1" applyBorder="1" applyAlignment="1" applyProtection="1">
      <alignment vertical="center"/>
      <protection locked="0"/>
    </xf>
    <xf numFmtId="0" fontId="32" fillId="0" borderId="45" xfId="0" applyFont="1" applyBorder="1" applyAlignment="1" applyProtection="1">
      <alignment vertical="center"/>
      <protection locked="0"/>
    </xf>
    <xf numFmtId="0" fontId="32" fillId="0" borderId="45" xfId="0" applyFont="1" applyBorder="1" applyAlignment="1" applyProtection="1">
      <alignment horizontal="center" vertical="center"/>
      <protection locked="0"/>
    </xf>
    <xf numFmtId="14" fontId="32" fillId="0" borderId="45" xfId="0" applyNumberFormat="1" applyFont="1" applyBorder="1" applyAlignment="1" applyProtection="1">
      <alignment vertical="center"/>
      <protection locked="0"/>
    </xf>
    <xf numFmtId="0" fontId="32" fillId="0" borderId="46" xfId="0" applyFont="1" applyBorder="1" applyAlignment="1" applyProtection="1">
      <alignment horizontal="center" vertical="center"/>
      <protection locked="0"/>
    </xf>
    <xf numFmtId="9" fontId="32" fillId="5" borderId="45" xfId="2" applyFont="1" applyFill="1" applyBorder="1" applyAlignment="1" applyProtection="1">
      <alignment vertical="center"/>
      <protection locked="0"/>
    </xf>
    <xf numFmtId="4" fontId="27" fillId="5" borderId="20" xfId="1" applyNumberFormat="1" applyFont="1" applyFill="1" applyBorder="1" applyAlignment="1" applyProtection="1">
      <alignment vertical="center"/>
      <protection locked="0"/>
    </xf>
    <xf numFmtId="4" fontId="27" fillId="5" borderId="53" xfId="1" applyNumberFormat="1" applyFont="1" applyFill="1" applyBorder="1" applyAlignment="1" applyProtection="1">
      <alignment vertical="center"/>
      <protection locked="0"/>
    </xf>
    <xf numFmtId="4" fontId="27" fillId="5" borderId="54" xfId="1" applyNumberFormat="1" applyFont="1" applyFill="1" applyBorder="1" applyAlignment="1" applyProtection="1">
      <alignment vertical="center"/>
      <protection locked="0"/>
    </xf>
    <xf numFmtId="4" fontId="32" fillId="0" borderId="40" xfId="1" applyNumberFormat="1" applyFont="1" applyBorder="1" applyAlignment="1" applyProtection="1">
      <alignment horizontal="center" vertical="center"/>
      <protection locked="0"/>
    </xf>
    <xf numFmtId="4" fontId="32" fillId="0" borderId="15" xfId="1" applyNumberFormat="1" applyFont="1" applyBorder="1" applyAlignment="1" applyProtection="1">
      <alignment horizontal="center" vertical="center"/>
      <protection locked="0"/>
    </xf>
    <xf numFmtId="4" fontId="32" fillId="0" borderId="45" xfId="1" applyNumberFormat="1" applyFont="1" applyBorder="1" applyAlignment="1" applyProtection="1">
      <alignment horizontal="center" vertical="center"/>
      <protection locked="0"/>
    </xf>
    <xf numFmtId="4" fontId="32" fillId="5" borderId="0" xfId="1" applyNumberFormat="1" applyFont="1" applyFill="1" applyBorder="1" applyAlignment="1" applyProtection="1">
      <alignment horizontal="center" vertical="center"/>
    </xf>
    <xf numFmtId="4" fontId="32" fillId="0" borderId="41" xfId="1" applyNumberFormat="1" applyFont="1" applyBorder="1" applyAlignment="1" applyProtection="1">
      <alignment horizontal="center" vertical="center"/>
      <protection locked="0"/>
    </xf>
    <xf numFmtId="4" fontId="32" fillId="0" borderId="43" xfId="1" applyNumberFormat="1" applyFont="1" applyBorder="1" applyAlignment="1" applyProtection="1">
      <alignment horizontal="center" vertical="center"/>
      <protection locked="0"/>
    </xf>
    <xf numFmtId="4" fontId="32" fillId="0" borderId="46" xfId="1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</xf>
    <xf numFmtId="14" fontId="22" fillId="0" borderId="0" xfId="0" applyNumberFormat="1" applyFont="1" applyBorder="1" applyAlignment="1" applyProtection="1">
      <alignment horizontal="center" vertical="center"/>
    </xf>
    <xf numFmtId="4" fontId="32" fillId="0" borderId="0" xfId="1" applyNumberFormat="1" applyFont="1" applyBorder="1" applyAlignment="1" applyProtection="1">
      <alignment vertical="center"/>
    </xf>
    <xf numFmtId="0" fontId="0" fillId="0" borderId="0" xfId="0" applyProtection="1"/>
    <xf numFmtId="0" fontId="0" fillId="0" borderId="0" xfId="0" applyBorder="1" applyProtection="1"/>
    <xf numFmtId="0" fontId="43" fillId="0" borderId="0" xfId="0" applyFont="1" applyFill="1" applyAlignment="1" applyProtection="1">
      <alignment horizontal="center" vertical="center"/>
    </xf>
    <xf numFmtId="0" fontId="0" fillId="0" borderId="0" xfId="0" applyAlignment="1" applyProtection="1"/>
    <xf numFmtId="0" fontId="45" fillId="0" borderId="0" xfId="0" applyFont="1" applyBorder="1" applyAlignment="1" applyProtection="1">
      <alignment horizontal="center" vertical="center"/>
    </xf>
    <xf numFmtId="0" fontId="45" fillId="0" borderId="0" xfId="0" applyFont="1" applyAlignment="1" applyProtection="1">
      <alignment horizontal="center"/>
    </xf>
    <xf numFmtId="0" fontId="44" fillId="0" borderId="0" xfId="0" applyFont="1" applyProtection="1"/>
    <xf numFmtId="0" fontId="46" fillId="0" borderId="0" xfId="0" applyFont="1" applyProtection="1"/>
    <xf numFmtId="0" fontId="22" fillId="0" borderId="0" xfId="0" applyFont="1" applyProtection="1"/>
    <xf numFmtId="0" fontId="49" fillId="0" borderId="0" xfId="0" applyFont="1" applyProtection="1"/>
    <xf numFmtId="0" fontId="22" fillId="0" borderId="0" xfId="0" applyFont="1" applyBorder="1" applyAlignment="1" applyProtection="1">
      <alignment horizontal="center" vertical="center"/>
    </xf>
    <xf numFmtId="0" fontId="51" fillId="0" borderId="0" xfId="0" applyFont="1" applyProtection="1"/>
    <xf numFmtId="0" fontId="46" fillId="0" borderId="0" xfId="0" applyFont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47" fillId="5" borderId="0" xfId="0" applyFont="1" applyFill="1" applyAlignment="1" applyProtection="1">
      <alignment horizontal="center" vertical="center"/>
    </xf>
    <xf numFmtId="0" fontId="47" fillId="0" borderId="0" xfId="0" applyFont="1" applyAlignment="1" applyProtection="1">
      <alignment horizontal="center" vertical="center"/>
    </xf>
    <xf numFmtId="0" fontId="22" fillId="0" borderId="0" xfId="0" applyFont="1" applyBorder="1" applyProtection="1"/>
    <xf numFmtId="0" fontId="46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horizontal="center" vertical="center"/>
    </xf>
    <xf numFmtId="0" fontId="52" fillId="0" borderId="0" xfId="0" applyFont="1" applyBorder="1" applyProtection="1"/>
    <xf numFmtId="0" fontId="52" fillId="0" borderId="0" xfId="0" applyFont="1" applyProtection="1"/>
    <xf numFmtId="0" fontId="48" fillId="0" borderId="0" xfId="0" applyFont="1" applyProtection="1"/>
    <xf numFmtId="0" fontId="32" fillId="0" borderId="36" xfId="0" applyFont="1" applyBorder="1" applyAlignment="1" applyProtection="1">
      <alignment vertical="center"/>
      <protection locked="0"/>
    </xf>
    <xf numFmtId="4" fontId="32" fillId="0" borderId="72" xfId="1" applyNumberFormat="1" applyFont="1" applyBorder="1" applyAlignment="1" applyProtection="1">
      <alignment horizontal="center" vertical="center"/>
      <protection locked="0"/>
    </xf>
    <xf numFmtId="4" fontId="32" fillId="11" borderId="73" xfId="1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1" fillId="0" borderId="16" xfId="0" applyFont="1" applyFill="1" applyBorder="1" applyProtection="1"/>
    <xf numFmtId="0" fontId="11" fillId="0" borderId="17" xfId="0" applyFont="1" applyFill="1" applyBorder="1" applyProtection="1"/>
    <xf numFmtId="0" fontId="8" fillId="0" borderId="17" xfId="0" applyFont="1" applyFill="1" applyBorder="1" applyAlignment="1" applyProtection="1">
      <alignment vertical="center"/>
    </xf>
    <xf numFmtId="0" fontId="23" fillId="0" borderId="17" xfId="0" applyFont="1" applyFill="1" applyBorder="1" applyAlignment="1" applyProtection="1">
      <alignment vertical="center"/>
    </xf>
    <xf numFmtId="0" fontId="11" fillId="0" borderId="0" xfId="0" applyFont="1" applyFill="1" applyBorder="1" applyProtection="1"/>
    <xf numFmtId="0" fontId="11" fillId="0" borderId="0" xfId="0" applyFont="1" applyFill="1" applyProtection="1"/>
    <xf numFmtId="0" fontId="24" fillId="0" borderId="19" xfId="0" applyFont="1" applyFill="1" applyBorder="1" applyAlignment="1" applyProtection="1">
      <alignment vertical="center"/>
    </xf>
    <xf numFmtId="0" fontId="11" fillId="0" borderId="20" xfId="0" applyFont="1" applyFill="1" applyBorder="1" applyProtection="1"/>
    <xf numFmtId="0" fontId="24" fillId="0" borderId="20" xfId="0" applyFont="1" applyFill="1" applyBorder="1" applyAlignment="1" applyProtection="1">
      <alignment vertical="center"/>
    </xf>
    <xf numFmtId="0" fontId="8" fillId="0" borderId="20" xfId="0" applyFont="1" applyFill="1" applyBorder="1" applyAlignment="1" applyProtection="1">
      <alignment vertical="center"/>
    </xf>
    <xf numFmtId="0" fontId="25" fillId="0" borderId="20" xfId="0" applyFont="1" applyFill="1" applyBorder="1" applyAlignment="1" applyProtection="1">
      <alignment horizontal="right" vertical="center"/>
    </xf>
    <xf numFmtId="0" fontId="25" fillId="0" borderId="20" xfId="0" applyFont="1" applyFill="1" applyBorder="1" applyAlignment="1" applyProtection="1">
      <alignment vertical="center"/>
    </xf>
    <xf numFmtId="0" fontId="25" fillId="0" borderId="21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/>
    <xf numFmtId="0" fontId="11" fillId="0" borderId="0" xfId="0" applyFont="1" applyFill="1" applyAlignment="1" applyProtection="1">
      <alignment horizontal="left"/>
    </xf>
    <xf numFmtId="0" fontId="30" fillId="0" borderId="0" xfId="0" applyFont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2" fillId="5" borderId="0" xfId="0" applyFont="1" applyFill="1" applyBorder="1" applyAlignment="1" applyProtection="1">
      <alignment horizontal="center" vertical="center" wrapText="1"/>
    </xf>
    <xf numFmtId="0" fontId="42" fillId="5" borderId="0" xfId="0" applyFont="1" applyFill="1" applyBorder="1" applyAlignment="1" applyProtection="1">
      <alignment horizontal="center" vertical="center" wrapText="1"/>
    </xf>
    <xf numFmtId="0" fontId="32" fillId="7" borderId="0" xfId="0" applyFont="1" applyFill="1" applyBorder="1" applyAlignment="1" applyProtection="1">
      <alignment horizontal="center" vertical="center" wrapText="1"/>
    </xf>
    <xf numFmtId="0" fontId="30" fillId="0" borderId="0" xfId="0" applyFont="1" applyProtection="1"/>
    <xf numFmtId="4" fontId="32" fillId="0" borderId="0" xfId="1" applyNumberFormat="1" applyFont="1" applyBorder="1" applyAlignment="1" applyProtection="1">
      <alignment horizontal="center" vertical="center"/>
    </xf>
    <xf numFmtId="4" fontId="27" fillId="8" borderId="62" xfId="1" applyNumberFormat="1" applyFont="1" applyFill="1" applyBorder="1" applyAlignment="1" applyProtection="1">
      <alignment horizontal="right" vertical="center"/>
    </xf>
    <xf numFmtId="4" fontId="27" fillId="8" borderId="41" xfId="1" applyNumberFormat="1" applyFont="1" applyFill="1" applyBorder="1" applyAlignment="1" applyProtection="1">
      <alignment horizontal="right" vertical="center"/>
    </xf>
    <xf numFmtId="4" fontId="32" fillId="0" borderId="39" xfId="1" applyNumberFormat="1" applyFont="1" applyBorder="1" applyAlignment="1" applyProtection="1">
      <alignment horizontal="right" vertical="center"/>
    </xf>
    <xf numFmtId="4" fontId="32" fillId="0" borderId="40" xfId="1" applyNumberFormat="1" applyFont="1" applyBorder="1" applyAlignment="1" applyProtection="1">
      <alignment horizontal="right" vertical="center"/>
    </xf>
    <xf numFmtId="0" fontId="33" fillId="0" borderId="0" xfId="0" applyFont="1" applyProtection="1"/>
    <xf numFmtId="4" fontId="33" fillId="0" borderId="15" xfId="1" applyNumberFormat="1" applyFont="1" applyBorder="1" applyAlignment="1" applyProtection="1">
      <alignment vertical="center"/>
    </xf>
    <xf numFmtId="4" fontId="33" fillId="0" borderId="0" xfId="1" applyNumberFormat="1" applyFont="1" applyFill="1" applyBorder="1" applyAlignment="1" applyProtection="1">
      <alignment vertical="center"/>
    </xf>
    <xf numFmtId="4" fontId="11" fillId="0" borderId="0" xfId="0" applyNumberFormat="1" applyFont="1" applyProtection="1"/>
    <xf numFmtId="4" fontId="32" fillId="0" borderId="33" xfId="1" applyNumberFormat="1" applyFont="1" applyBorder="1" applyAlignment="1" applyProtection="1">
      <alignment horizontal="center" vertical="center"/>
    </xf>
    <xf numFmtId="4" fontId="27" fillId="8" borderId="48" xfId="1" applyNumberFormat="1" applyFont="1" applyFill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horizontal="center" vertical="center"/>
    </xf>
    <xf numFmtId="14" fontId="32" fillId="0" borderId="0" xfId="0" applyNumberFormat="1" applyFont="1" applyBorder="1" applyAlignment="1" applyProtection="1">
      <alignment vertical="center"/>
    </xf>
    <xf numFmtId="4" fontId="27" fillId="8" borderId="0" xfId="1" applyNumberFormat="1" applyFont="1" applyFill="1" applyBorder="1" applyAlignment="1" applyProtection="1">
      <alignment vertical="center"/>
    </xf>
    <xf numFmtId="4" fontId="27" fillId="5" borderId="0" xfId="1" applyNumberFormat="1" applyFont="1" applyFill="1" applyBorder="1" applyAlignment="1" applyProtection="1">
      <alignment vertical="center"/>
    </xf>
    <xf numFmtId="9" fontId="32" fillId="5" borderId="0" xfId="2" applyFont="1" applyFill="1" applyBorder="1" applyAlignment="1" applyProtection="1">
      <alignment vertical="center"/>
    </xf>
    <xf numFmtId="4" fontId="55" fillId="0" borderId="0" xfId="1" applyNumberFormat="1" applyFont="1" applyBorder="1" applyAlignment="1" applyProtection="1">
      <alignment vertical="center"/>
    </xf>
    <xf numFmtId="0" fontId="36" fillId="0" borderId="0" xfId="0" applyFont="1" applyProtection="1"/>
    <xf numFmtId="0" fontId="37" fillId="0" borderId="0" xfId="0" applyFont="1" applyProtection="1"/>
    <xf numFmtId="44" fontId="37" fillId="0" borderId="0" xfId="1" applyFont="1" applyProtection="1"/>
    <xf numFmtId="4" fontId="38" fillId="0" borderId="0" xfId="0" applyNumberFormat="1" applyFont="1" applyProtection="1"/>
    <xf numFmtId="4" fontId="38" fillId="0" borderId="0" xfId="0" applyNumberFormat="1" applyFont="1" applyFill="1" applyBorder="1" applyProtection="1"/>
    <xf numFmtId="0" fontId="59" fillId="0" borderId="0" xfId="0" applyFont="1" applyFill="1" applyBorder="1" applyAlignment="1" applyProtection="1">
      <alignment horizontal="center" vertical="center" wrapText="1"/>
    </xf>
    <xf numFmtId="0" fontId="60" fillId="0" borderId="0" xfId="0" applyFont="1" applyProtection="1"/>
    <xf numFmtId="0" fontId="32" fillId="0" borderId="50" xfId="0" applyFont="1" applyBorder="1" applyAlignment="1" applyProtection="1">
      <alignment vertical="center"/>
      <protection locked="0"/>
    </xf>
    <xf numFmtId="0" fontId="32" fillId="0" borderId="51" xfId="0" applyFont="1" applyBorder="1" applyAlignment="1" applyProtection="1">
      <alignment vertical="center"/>
      <protection locked="0"/>
    </xf>
    <xf numFmtId="0" fontId="32" fillId="0" borderId="51" xfId="0" applyFont="1" applyBorder="1" applyAlignment="1" applyProtection="1">
      <alignment horizontal="center" vertical="center"/>
      <protection locked="0"/>
    </xf>
    <xf numFmtId="14" fontId="32" fillId="0" borderId="51" xfId="0" applyNumberFormat="1" applyFont="1" applyBorder="1" applyAlignment="1" applyProtection="1">
      <alignment vertical="center"/>
      <protection locked="0"/>
    </xf>
    <xf numFmtId="0" fontId="32" fillId="0" borderId="52" xfId="0" applyFont="1" applyBorder="1" applyAlignment="1" applyProtection="1">
      <alignment horizontal="center" vertical="center"/>
      <protection locked="0"/>
    </xf>
    <xf numFmtId="0" fontId="32" fillId="0" borderId="37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/>
    </xf>
    <xf numFmtId="0" fontId="11" fillId="0" borderId="0" xfId="0" applyFont="1" applyAlignment="1" applyProtection="1">
      <alignment vertical="center"/>
    </xf>
    <xf numFmtId="0" fontId="40" fillId="7" borderId="50" xfId="0" applyFont="1" applyFill="1" applyBorder="1" applyAlignment="1" applyProtection="1">
      <alignment horizontal="center" vertical="center"/>
    </xf>
    <xf numFmtId="0" fontId="40" fillId="7" borderId="51" xfId="0" applyFont="1" applyFill="1" applyBorder="1" applyAlignment="1" applyProtection="1">
      <alignment horizontal="center" vertical="center"/>
    </xf>
    <xf numFmtId="0" fontId="11" fillId="0" borderId="42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 wrapText="1"/>
    </xf>
    <xf numFmtId="0" fontId="11" fillId="0" borderId="15" xfId="0" applyFont="1" applyBorder="1" applyProtection="1"/>
    <xf numFmtId="0" fontId="11" fillId="0" borderId="43" xfId="0" applyFont="1" applyBorder="1" applyProtection="1"/>
    <xf numFmtId="0" fontId="11" fillId="0" borderId="0" xfId="0" applyFont="1" applyAlignment="1" applyProtection="1">
      <alignment wrapText="1" shrinkToFit="1"/>
    </xf>
    <xf numFmtId="0" fontId="40" fillId="7" borderId="39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/>
    <xf numFmtId="0" fontId="11" fillId="0" borderId="0" xfId="0" applyFont="1" applyBorder="1" applyProtection="1"/>
    <xf numFmtId="0" fontId="40" fillId="7" borderId="24" xfId="0" applyFont="1" applyFill="1" applyBorder="1" applyAlignment="1" applyProtection="1">
      <alignment horizontal="center" vertical="center"/>
    </xf>
    <xf numFmtId="0" fontId="40" fillId="7" borderId="25" xfId="0" applyFont="1" applyFill="1" applyBorder="1" applyAlignment="1" applyProtection="1">
      <alignment horizontal="center" vertical="center"/>
    </xf>
    <xf numFmtId="0" fontId="40" fillId="7" borderId="75" xfId="0" applyFont="1" applyFill="1" applyBorder="1" applyAlignment="1" applyProtection="1">
      <alignment horizontal="center" vertical="center"/>
    </xf>
    <xf numFmtId="0" fontId="40" fillId="7" borderId="47" xfId="0" applyFont="1" applyFill="1" applyBorder="1" applyAlignment="1" applyProtection="1">
      <alignment horizontal="center" vertical="center"/>
    </xf>
    <xf numFmtId="0" fontId="58" fillId="0" borderId="0" xfId="0" applyFont="1" applyProtection="1"/>
    <xf numFmtId="0" fontId="11" fillId="0" borderId="42" xfId="0" applyFont="1" applyBorder="1" applyAlignment="1" applyProtection="1">
      <alignment vertical="center" wrapText="1" shrinkToFit="1"/>
      <protection locked="0"/>
    </xf>
    <xf numFmtId="0" fontId="11" fillId="0" borderId="15" xfId="0" applyFont="1" applyBorder="1" applyAlignment="1" applyProtection="1">
      <alignment vertical="center" wrapText="1" shrinkToFit="1"/>
      <protection locked="0"/>
    </xf>
    <xf numFmtId="0" fontId="11" fillId="0" borderId="15" xfId="0" applyFont="1" applyBorder="1" applyAlignment="1" applyProtection="1">
      <alignment wrapText="1" shrinkToFit="1"/>
      <protection locked="0"/>
    </xf>
    <xf numFmtId="0" fontId="11" fillId="0" borderId="44" xfId="0" applyFont="1" applyBorder="1" applyAlignment="1" applyProtection="1">
      <alignment vertical="center" wrapText="1" shrinkToFit="1"/>
      <protection locked="0"/>
    </xf>
    <xf numFmtId="0" fontId="11" fillId="0" borderId="45" xfId="0" applyFont="1" applyBorder="1" applyAlignment="1" applyProtection="1">
      <alignment vertical="center" wrapText="1" shrinkToFit="1"/>
      <protection locked="0"/>
    </xf>
    <xf numFmtId="0" fontId="11" fillId="0" borderId="45" xfId="0" applyFont="1" applyBorder="1" applyAlignment="1" applyProtection="1">
      <alignment wrapText="1" shrinkToFit="1"/>
      <protection locked="0"/>
    </xf>
    <xf numFmtId="164" fontId="11" fillId="0" borderId="51" xfId="1" applyNumberFormat="1" applyFont="1" applyBorder="1" applyAlignment="1" applyProtection="1">
      <alignment horizontal="center" vertical="center" wrapText="1" shrinkToFit="1"/>
      <protection locked="0"/>
    </xf>
    <xf numFmtId="164" fontId="11" fillId="0" borderId="15" xfId="1" applyNumberFormat="1" applyFont="1" applyBorder="1" applyAlignment="1" applyProtection="1">
      <alignment horizontal="center" vertical="center" wrapText="1" shrinkToFit="1"/>
      <protection locked="0"/>
    </xf>
    <xf numFmtId="164" fontId="11" fillId="0" borderId="45" xfId="1" applyNumberFormat="1" applyFont="1" applyBorder="1" applyAlignment="1" applyProtection="1">
      <alignment horizontal="center" vertical="center" wrapText="1" shrinkToFit="1"/>
      <protection locked="0"/>
    </xf>
    <xf numFmtId="0" fontId="59" fillId="0" borderId="0" xfId="0" applyFont="1" applyFill="1" applyBorder="1" applyAlignment="1" applyProtection="1">
      <alignment horizontal="center"/>
    </xf>
    <xf numFmtId="0" fontId="58" fillId="0" borderId="0" xfId="0" applyFont="1" applyFill="1" applyBorder="1" applyProtection="1"/>
    <xf numFmtId="0" fontId="59" fillId="0" borderId="0" xfId="0" applyFont="1" applyFill="1" applyBorder="1" applyAlignment="1" applyProtection="1">
      <alignment vertical="center"/>
    </xf>
    <xf numFmtId="0" fontId="59" fillId="0" borderId="0" xfId="0" applyFont="1" applyFill="1" applyBorder="1" applyProtection="1"/>
    <xf numFmtId="0" fontId="56" fillId="7" borderId="0" xfId="0" applyFont="1" applyFill="1" applyBorder="1" applyAlignment="1" applyProtection="1">
      <alignment horizontal="center" vertical="center" wrapText="1"/>
    </xf>
    <xf numFmtId="0" fontId="32" fillId="7" borderId="79" xfId="0" applyFont="1" applyFill="1" applyBorder="1" applyAlignment="1" applyProtection="1">
      <alignment horizontal="center" vertical="center" wrapText="1"/>
    </xf>
    <xf numFmtId="164" fontId="32" fillId="7" borderId="34" xfId="0" applyNumberFormat="1" applyFont="1" applyFill="1" applyBorder="1" applyAlignment="1" applyProtection="1">
      <alignment horizontal="center" vertical="center" wrapText="1"/>
      <protection locked="0"/>
    </xf>
    <xf numFmtId="4" fontId="27" fillId="8" borderId="40" xfId="1" applyNumberFormat="1" applyFont="1" applyFill="1" applyBorder="1" applyAlignment="1" applyProtection="1">
      <alignment vertical="center"/>
    </xf>
    <xf numFmtId="0" fontId="40" fillId="7" borderId="19" xfId="0" applyFont="1" applyFill="1" applyBorder="1" applyAlignment="1" applyProtection="1">
      <alignment horizontal="center" vertical="center"/>
    </xf>
    <xf numFmtId="44" fontId="62" fillId="0" borderId="7" xfId="1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44" fontId="65" fillId="0" borderId="82" xfId="1" applyFont="1" applyFill="1" applyBorder="1" applyAlignment="1" applyProtection="1">
      <alignment horizontal="center" vertical="center" wrapText="1"/>
      <protection locked="0"/>
    </xf>
    <xf numFmtId="44" fontId="62" fillId="0" borderId="84" xfId="1" applyFont="1" applyFill="1" applyBorder="1" applyAlignment="1" applyProtection="1">
      <alignment horizontal="center" vertical="center" wrapText="1"/>
    </xf>
    <xf numFmtId="44" fontId="65" fillId="0" borderId="80" xfId="1" applyFont="1" applyFill="1" applyBorder="1" applyAlignment="1" applyProtection="1">
      <alignment horizontal="center" vertical="center" wrapText="1"/>
      <protection locked="0"/>
    </xf>
    <xf numFmtId="4" fontId="61" fillId="0" borderId="9" xfId="1" applyNumberFormat="1" applyFont="1" applyFill="1" applyBorder="1" applyAlignment="1" applyProtection="1">
      <alignment horizontal="left" vertical="center" wrapText="1" indent="2"/>
    </xf>
    <xf numFmtId="44" fontId="63" fillId="0" borderId="80" xfId="1" applyFont="1" applyFill="1" applyBorder="1" applyAlignment="1" applyProtection="1">
      <alignment horizontal="center" vertical="center" wrapText="1"/>
      <protection locked="0"/>
    </xf>
    <xf numFmtId="4" fontId="61" fillId="0" borderId="83" xfId="1" applyNumberFormat="1" applyFont="1" applyFill="1" applyBorder="1" applyAlignment="1" applyProtection="1">
      <alignment horizontal="left" vertical="center" wrapText="1" indent="2"/>
    </xf>
    <xf numFmtId="4" fontId="64" fillId="0" borderId="83" xfId="1" applyNumberFormat="1" applyFont="1" applyFill="1" applyBorder="1" applyAlignment="1" applyProtection="1">
      <alignment horizontal="left" vertical="center" wrapText="1" indent="1"/>
    </xf>
    <xf numFmtId="4" fontId="61" fillId="0" borderId="9" xfId="1" applyNumberFormat="1" applyFont="1" applyFill="1" applyBorder="1" applyAlignment="1" applyProtection="1">
      <alignment horizontal="left" vertical="center" wrapText="1" indent="1"/>
    </xf>
    <xf numFmtId="4" fontId="64" fillId="7" borderId="9" xfId="1" applyNumberFormat="1" applyFont="1" applyFill="1" applyBorder="1" applyAlignment="1" applyProtection="1">
      <alignment horizontal="right" vertical="center" wrapText="1" indent="1"/>
    </xf>
    <xf numFmtId="44" fontId="62" fillId="7" borderId="80" xfId="1" applyFont="1" applyFill="1" applyBorder="1" applyAlignment="1" applyProtection="1">
      <alignment horizontal="center" vertical="center" wrapText="1"/>
    </xf>
    <xf numFmtId="44" fontId="63" fillId="0" borderId="80" xfId="1" applyFont="1" applyFill="1" applyBorder="1" applyAlignment="1" applyProtection="1">
      <alignment vertical="center" wrapText="1"/>
      <protection locked="0"/>
    </xf>
    <xf numFmtId="44" fontId="63" fillId="0" borderId="82" xfId="1" applyFont="1" applyFill="1" applyBorder="1" applyAlignment="1" applyProtection="1">
      <alignment vertical="center" wrapText="1"/>
      <protection locked="0"/>
    </xf>
    <xf numFmtId="44" fontId="62" fillId="7" borderId="80" xfId="1" applyFont="1" applyFill="1" applyBorder="1" applyAlignment="1" applyProtection="1">
      <alignment vertical="center" wrapText="1"/>
    </xf>
    <xf numFmtId="4" fontId="16" fillId="0" borderId="0" xfId="0" applyNumberFormat="1" applyFont="1" applyFill="1" applyBorder="1" applyAlignment="1" applyProtection="1">
      <alignment vertical="center" wrapText="1"/>
    </xf>
    <xf numFmtId="4" fontId="64" fillId="2" borderId="7" xfId="1" applyNumberFormat="1" applyFont="1" applyFill="1" applyBorder="1" applyAlignment="1" applyProtection="1">
      <alignment horizontal="right" vertical="center" wrapText="1" indent="1"/>
    </xf>
    <xf numFmtId="44" fontId="66" fillId="0" borderId="7" xfId="1" applyFont="1" applyFill="1" applyBorder="1" applyAlignment="1" applyProtection="1">
      <alignment horizontal="right" vertical="center" wrapText="1"/>
    </xf>
    <xf numFmtId="44" fontId="67" fillId="0" borderId="7" xfId="1" applyFont="1" applyFill="1" applyBorder="1" applyAlignment="1" applyProtection="1">
      <alignment horizontal="right" vertical="center" wrapText="1"/>
    </xf>
    <xf numFmtId="4" fontId="64" fillId="0" borderId="7" xfId="1" applyNumberFormat="1" applyFont="1" applyFill="1" applyBorder="1" applyAlignment="1" applyProtection="1">
      <alignment horizontal="right" vertical="center" wrapText="1" indent="1"/>
    </xf>
    <xf numFmtId="44" fontId="66" fillId="5" borderId="8" xfId="1" applyFont="1" applyFill="1" applyBorder="1" applyAlignment="1" applyProtection="1">
      <alignment horizontal="right" vertical="center" wrapText="1"/>
    </xf>
    <xf numFmtId="44" fontId="67" fillId="5" borderId="8" xfId="1" applyFont="1" applyFill="1" applyBorder="1" applyAlignment="1" applyProtection="1">
      <alignment horizontal="right" vertical="center" wrapText="1"/>
    </xf>
    <xf numFmtId="4" fontId="64" fillId="0" borderId="9" xfId="1" applyNumberFormat="1" applyFont="1" applyFill="1" applyBorder="1" applyAlignment="1" applyProtection="1">
      <alignment horizontal="right" vertical="center" wrapText="1" indent="1"/>
    </xf>
    <xf numFmtId="4" fontId="64" fillId="2" borderId="9" xfId="1" applyNumberFormat="1" applyFont="1" applyFill="1" applyBorder="1" applyAlignment="1" applyProtection="1">
      <alignment horizontal="right" vertical="center" wrapText="1" indent="1"/>
    </xf>
    <xf numFmtId="4" fontId="69" fillId="6" borderId="7" xfId="1" applyNumberFormat="1" applyFont="1" applyFill="1" applyBorder="1" applyAlignment="1" applyProtection="1">
      <alignment horizontal="right" vertical="center" wrapText="1" indent="1"/>
    </xf>
    <xf numFmtId="4" fontId="69" fillId="6" borderId="7" xfId="0" applyNumberFormat="1" applyFont="1" applyFill="1" applyBorder="1" applyAlignment="1" applyProtection="1">
      <alignment horizontal="center" vertical="center" wrapText="1"/>
    </xf>
    <xf numFmtId="164" fontId="68" fillId="0" borderId="7" xfId="0" applyNumberFormat="1" applyFont="1" applyFill="1" applyBorder="1" applyAlignment="1" applyProtection="1">
      <alignment horizontal="center" vertical="center" wrapText="1"/>
    </xf>
    <xf numFmtId="10" fontId="68" fillId="0" borderId="7" xfId="2" applyNumberFormat="1" applyFont="1" applyFill="1" applyBorder="1" applyAlignment="1" applyProtection="1">
      <alignment horizontal="center" vertical="center" wrapText="1"/>
    </xf>
    <xf numFmtId="0" fontId="70" fillId="2" borderId="0" xfId="0" applyFont="1" applyFill="1" applyBorder="1" applyProtection="1"/>
    <xf numFmtId="0" fontId="63" fillId="2" borderId="0" xfId="0" applyFont="1" applyFill="1" applyBorder="1" applyProtection="1"/>
    <xf numFmtId="0" fontId="71" fillId="2" borderId="0" xfId="0" applyFont="1" applyFill="1" applyBorder="1" applyProtection="1"/>
    <xf numFmtId="1" fontId="68" fillId="0" borderId="7" xfId="0" applyNumberFormat="1" applyFont="1" applyFill="1" applyBorder="1" applyAlignment="1" applyProtection="1">
      <alignment horizontal="center" vertical="center" wrapText="1"/>
    </xf>
    <xf numFmtId="1" fontId="6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2" fillId="2" borderId="0" xfId="0" applyFont="1" applyFill="1" applyBorder="1" applyAlignment="1" applyProtection="1">
      <alignment horizontal="center" wrapText="1"/>
    </xf>
    <xf numFmtId="0" fontId="72" fillId="2" borderId="0" xfId="0" applyFont="1" applyFill="1" applyBorder="1" applyAlignment="1" applyProtection="1">
      <alignment wrapText="1"/>
    </xf>
    <xf numFmtId="0" fontId="66" fillId="2" borderId="0" xfId="0" applyFont="1" applyFill="1" applyBorder="1" applyProtection="1"/>
    <xf numFmtId="0" fontId="74" fillId="2" borderId="0" xfId="0" applyFont="1" applyFill="1" applyBorder="1" applyAlignment="1" applyProtection="1">
      <alignment horizontal="center" vertical="center"/>
    </xf>
    <xf numFmtId="0" fontId="70" fillId="2" borderId="0" xfId="0" applyFont="1" applyFill="1" applyBorder="1" applyAlignment="1" applyProtection="1">
      <alignment horizontal="center"/>
      <protection locked="0"/>
    </xf>
    <xf numFmtId="164" fontId="57" fillId="10" borderId="87" xfId="1" applyNumberFormat="1" applyFont="1" applyFill="1" applyBorder="1" applyAlignment="1" applyProtection="1">
      <alignment vertical="center"/>
      <protection locked="0"/>
    </xf>
    <xf numFmtId="0" fontId="7" fillId="10" borderId="88" xfId="0" applyFont="1" applyFill="1" applyBorder="1" applyAlignment="1"/>
    <xf numFmtId="164" fontId="57" fillId="0" borderId="85" xfId="1" applyNumberFormat="1" applyFont="1" applyFill="1" applyBorder="1" applyAlignment="1" applyProtection="1">
      <alignment horizontal="center" vertical="center"/>
      <protection locked="0"/>
    </xf>
    <xf numFmtId="4" fontId="35" fillId="9" borderId="14" xfId="1" applyNumberFormat="1" applyFont="1" applyFill="1" applyBorder="1" applyAlignment="1" applyProtection="1">
      <alignment vertical="center"/>
    </xf>
    <xf numFmtId="4" fontId="32" fillId="0" borderId="0" xfId="1" applyNumberFormat="1" applyFont="1" applyFill="1" applyBorder="1" applyAlignment="1" applyProtection="1">
      <alignment horizontal="center" vertical="center"/>
    </xf>
    <xf numFmtId="4" fontId="32" fillId="11" borderId="34" xfId="1" applyNumberFormat="1" applyFont="1" applyFill="1" applyBorder="1" applyAlignment="1" applyProtection="1">
      <alignment horizontal="center" vertical="center"/>
    </xf>
    <xf numFmtId="0" fontId="32" fillId="0" borderId="39" xfId="0" applyFont="1" applyBorder="1" applyAlignment="1" applyProtection="1">
      <alignment horizontal="center" vertical="center"/>
      <protection locked="0"/>
    </xf>
    <xf numFmtId="0" fontId="32" fillId="0" borderId="42" xfId="0" applyFont="1" applyBorder="1" applyAlignment="1" applyProtection="1">
      <alignment horizontal="center" vertical="center"/>
      <protection locked="0"/>
    </xf>
    <xf numFmtId="0" fontId="32" fillId="0" borderId="44" xfId="0" applyFont="1" applyBorder="1" applyAlignment="1" applyProtection="1">
      <alignment horizontal="center" vertical="center"/>
      <protection locked="0"/>
    </xf>
    <xf numFmtId="4" fontId="27" fillId="8" borderId="38" xfId="1" applyNumberFormat="1" applyFont="1" applyFill="1" applyBorder="1" applyAlignment="1" applyProtection="1">
      <alignment horizontal="right" vertical="center"/>
    </xf>
    <xf numFmtId="4" fontId="32" fillId="11" borderId="49" xfId="1" applyNumberFormat="1" applyFont="1" applyFill="1" applyBorder="1" applyAlignment="1" applyProtection="1">
      <alignment horizontal="center" vertical="center"/>
    </xf>
    <xf numFmtId="0" fontId="33" fillId="0" borderId="0" xfId="0" applyFont="1" applyBorder="1" applyProtection="1"/>
    <xf numFmtId="0" fontId="36" fillId="0" borderId="0" xfId="0" applyFont="1" applyBorder="1" applyProtection="1"/>
    <xf numFmtId="0" fontId="37" fillId="0" borderId="0" xfId="0" applyFont="1" applyBorder="1" applyProtection="1"/>
    <xf numFmtId="44" fontId="37" fillId="0" borderId="0" xfId="1" applyFont="1" applyBorder="1" applyProtection="1"/>
    <xf numFmtId="0" fontId="77" fillId="0" borderId="0" xfId="0" applyFont="1" applyProtection="1"/>
    <xf numFmtId="0" fontId="15" fillId="2" borderId="0" xfId="0" applyNumberFormat="1" applyFont="1" applyFill="1" applyBorder="1" applyAlignment="1" applyProtection="1">
      <alignment horizontal="left" vertical="center" wrapText="1"/>
    </xf>
    <xf numFmtId="0" fontId="16" fillId="3" borderId="0" xfId="0" applyNumberFormat="1" applyFont="1" applyFill="1" applyBorder="1" applyAlignment="1" applyProtection="1">
      <alignment vertical="center" wrapText="1"/>
    </xf>
    <xf numFmtId="0" fontId="17" fillId="3" borderId="0" xfId="0" applyNumberFormat="1" applyFont="1" applyFill="1" applyBorder="1" applyAlignment="1" applyProtection="1">
      <alignment vertical="center" wrapText="1"/>
    </xf>
    <xf numFmtId="0" fontId="64" fillId="7" borderId="9" xfId="1" applyNumberFormat="1" applyFont="1" applyFill="1" applyBorder="1" applyAlignment="1" applyProtection="1">
      <alignment horizontal="right" vertical="center" wrapText="1" indent="1"/>
    </xf>
    <xf numFmtId="44" fontId="63" fillId="0" borderId="80" xfId="1" applyNumberFormat="1" applyFont="1" applyFill="1" applyBorder="1" applyAlignment="1" applyProtection="1">
      <alignment vertical="center" wrapText="1"/>
    </xf>
    <xf numFmtId="44" fontId="65" fillId="0" borderId="80" xfId="1" applyNumberFormat="1" applyFont="1" applyFill="1" applyBorder="1" applyAlignment="1" applyProtection="1">
      <alignment horizontal="center" vertical="center" wrapText="1"/>
    </xf>
    <xf numFmtId="44" fontId="62" fillId="0" borderId="7" xfId="1" applyNumberFormat="1" applyFont="1" applyFill="1" applyBorder="1" applyAlignment="1" applyProtection="1">
      <alignment horizontal="center" vertical="center" wrapText="1"/>
    </xf>
    <xf numFmtId="44" fontId="62" fillId="7" borderId="80" xfId="1" applyNumberFormat="1" applyFont="1" applyFill="1" applyBorder="1" applyAlignment="1" applyProtection="1">
      <alignment vertical="center" wrapText="1"/>
    </xf>
    <xf numFmtId="44" fontId="62" fillId="7" borderId="80" xfId="1" applyNumberFormat="1" applyFont="1" applyFill="1" applyBorder="1" applyAlignment="1" applyProtection="1">
      <alignment horizontal="center" vertical="center" wrapText="1"/>
    </xf>
    <xf numFmtId="44" fontId="62" fillId="7" borderId="81" xfId="1" applyNumberFormat="1" applyFont="1" applyFill="1" applyBorder="1" applyAlignment="1" applyProtection="1">
      <alignment horizontal="center" vertical="center" wrapText="1"/>
    </xf>
    <xf numFmtId="44" fontId="63" fillId="0" borderId="82" xfId="1" applyFont="1" applyFill="1" applyBorder="1" applyAlignment="1" applyProtection="1">
      <alignment vertical="center" wrapText="1"/>
    </xf>
    <xf numFmtId="44" fontId="65" fillId="0" borderId="82" xfId="1" applyFont="1" applyFill="1" applyBorder="1" applyAlignment="1" applyProtection="1">
      <alignment horizontal="center" vertical="center" wrapText="1"/>
    </xf>
    <xf numFmtId="0" fontId="73" fillId="0" borderId="0" xfId="0" applyFont="1" applyProtection="1"/>
    <xf numFmtId="0" fontId="35" fillId="0" borderId="14" xfId="0" applyFont="1" applyBorder="1" applyAlignment="1" applyProtection="1">
      <alignment horizontal="center" vertical="center"/>
    </xf>
    <xf numFmtId="44" fontId="32" fillId="5" borderId="19" xfId="2" applyNumberFormat="1" applyFont="1" applyFill="1" applyBorder="1" applyAlignment="1" applyProtection="1">
      <alignment vertical="center"/>
    </xf>
    <xf numFmtId="44" fontId="34" fillId="0" borderId="14" xfId="1" applyFont="1" applyBorder="1" applyAlignment="1" applyProtection="1">
      <alignment vertical="center"/>
    </xf>
    <xf numFmtId="44" fontId="35" fillId="9" borderId="14" xfId="1" applyFont="1" applyFill="1" applyBorder="1" applyAlignment="1" applyProtection="1">
      <alignment vertical="center"/>
    </xf>
    <xf numFmtId="49" fontId="11" fillId="0" borderId="43" xfId="0" applyNumberFormat="1" applyFont="1" applyBorder="1" applyAlignment="1" applyProtection="1">
      <alignment horizontal="justify" vertical="justify" wrapText="1" shrinkToFit="1"/>
      <protection locked="0"/>
    </xf>
    <xf numFmtId="0" fontId="11" fillId="0" borderId="43" xfId="0" applyFont="1" applyBorder="1" applyAlignment="1" applyProtection="1">
      <alignment horizontal="justify" vertical="justify" wrapText="1" shrinkToFit="1"/>
      <protection locked="0"/>
    </xf>
    <xf numFmtId="0" fontId="11" fillId="0" borderId="46" xfId="0" applyFont="1" applyBorder="1" applyAlignment="1" applyProtection="1">
      <alignment horizontal="justify" vertical="justify" wrapText="1" shrinkToFit="1"/>
      <protection locked="0"/>
    </xf>
    <xf numFmtId="0" fontId="11" fillId="0" borderId="15" xfId="0" applyFont="1" applyBorder="1" applyAlignment="1" applyProtection="1">
      <alignment horizontal="justify" vertical="justify"/>
      <protection locked="0"/>
    </xf>
    <xf numFmtId="0" fontId="11" fillId="0" borderId="15" xfId="0" applyFont="1" applyBorder="1" applyAlignment="1" applyProtection="1">
      <alignment horizontal="justify" vertical="justify" wrapText="1"/>
      <protection locked="0"/>
    </xf>
    <xf numFmtId="0" fontId="11" fillId="0" borderId="45" xfId="0" applyFont="1" applyBorder="1" applyAlignment="1" applyProtection="1">
      <alignment horizontal="justify" vertical="justify"/>
      <protection locked="0"/>
    </xf>
    <xf numFmtId="4" fontId="78" fillId="0" borderId="0" xfId="1" applyNumberFormat="1" applyFont="1" applyFill="1" applyBorder="1" applyAlignment="1" applyProtection="1">
      <alignment horizontal="left" vertical="center" wrapText="1"/>
    </xf>
    <xf numFmtId="0" fontId="34" fillId="0" borderId="0" xfId="0" applyFont="1" applyProtection="1"/>
    <xf numFmtId="49" fontId="11" fillId="0" borderId="50" xfId="0" applyNumberFormat="1" applyFont="1" applyBorder="1" applyAlignment="1" applyProtection="1">
      <alignment horizontal="justify" vertical="justify"/>
      <protection locked="0"/>
    </xf>
    <xf numFmtId="49" fontId="21" fillId="0" borderId="51" xfId="0" applyNumberFormat="1" applyFont="1" applyBorder="1" applyAlignment="1" applyProtection="1">
      <alignment horizontal="justify" vertical="justify" wrapText="1"/>
      <protection locked="0"/>
    </xf>
    <xf numFmtId="49" fontId="11" fillId="0" borderId="42" xfId="0" applyNumberFormat="1" applyFont="1" applyBorder="1" applyAlignment="1" applyProtection="1">
      <alignment horizontal="justify" vertical="justify" wrapText="1" shrinkToFit="1"/>
      <protection locked="0"/>
    </xf>
    <xf numFmtId="49" fontId="11" fillId="0" borderId="15" xfId="0" applyNumberFormat="1" applyFont="1" applyBorder="1" applyAlignment="1" applyProtection="1">
      <alignment horizontal="justify" vertical="justify" wrapText="1" shrinkToFit="1"/>
      <protection locked="0"/>
    </xf>
    <xf numFmtId="49" fontId="11" fillId="0" borderId="42" xfId="0" applyNumberFormat="1" applyFont="1" applyBorder="1" applyAlignment="1" applyProtection="1">
      <alignment horizontal="justify" vertical="justify"/>
      <protection locked="0"/>
    </xf>
    <xf numFmtId="49" fontId="11" fillId="0" borderId="44" xfId="0" applyNumberFormat="1" applyFont="1" applyBorder="1" applyAlignment="1" applyProtection="1">
      <alignment horizontal="justify" vertical="justify"/>
      <protection locked="0"/>
    </xf>
    <xf numFmtId="49" fontId="11" fillId="0" borderId="45" xfId="0" applyNumberFormat="1" applyFont="1" applyBorder="1" applyAlignment="1" applyProtection="1">
      <alignment horizontal="justify" vertical="justify" wrapText="1" shrinkToFit="1"/>
      <protection locked="0"/>
    </xf>
    <xf numFmtId="49" fontId="11" fillId="0" borderId="51" xfId="0" applyNumberFormat="1" applyFont="1" applyBorder="1" applyAlignment="1" applyProtection="1">
      <alignment horizontal="justify" vertical="justify"/>
      <protection locked="0"/>
    </xf>
    <xf numFmtId="49" fontId="11" fillId="0" borderId="15" xfId="0" applyNumberFormat="1" applyFont="1" applyBorder="1" applyAlignment="1" applyProtection="1">
      <alignment horizontal="justify" vertical="justify" shrinkToFit="1"/>
      <protection locked="0"/>
    </xf>
    <xf numFmtId="49" fontId="11" fillId="0" borderId="45" xfId="0" applyNumberFormat="1" applyFont="1" applyBorder="1" applyAlignment="1" applyProtection="1">
      <alignment horizontal="justify" vertical="justify" shrinkToFit="1"/>
      <protection locked="0"/>
    </xf>
    <xf numFmtId="0" fontId="58" fillId="0" borderId="0" xfId="0" applyFont="1" applyFill="1" applyBorder="1" applyAlignment="1" applyProtection="1">
      <alignment horizontal="center"/>
    </xf>
    <xf numFmtId="9" fontId="27" fillId="7" borderId="91" xfId="0" applyNumberFormat="1" applyFont="1" applyFill="1" applyBorder="1" applyAlignment="1" applyProtection="1">
      <alignment horizontal="center" vertical="center" wrapText="1"/>
      <protection locked="0"/>
    </xf>
    <xf numFmtId="0" fontId="40" fillId="7" borderId="52" xfId="0" applyFont="1" applyFill="1" applyBorder="1" applyAlignment="1" applyProtection="1">
      <alignment horizontal="center" vertical="center"/>
    </xf>
    <xf numFmtId="3" fontId="32" fillId="0" borderId="39" xfId="1" applyNumberFormat="1" applyFont="1" applyBorder="1" applyAlignment="1" applyProtection="1">
      <alignment horizontal="center" vertical="center"/>
      <protection locked="0"/>
    </xf>
    <xf numFmtId="3" fontId="32" fillId="0" borderId="42" xfId="1" applyNumberFormat="1" applyFont="1" applyBorder="1" applyAlignment="1" applyProtection="1">
      <alignment horizontal="center" vertical="center"/>
      <protection locked="0"/>
    </xf>
    <xf numFmtId="3" fontId="32" fillId="0" borderId="44" xfId="1" applyNumberFormat="1" applyFont="1" applyBorder="1" applyAlignment="1" applyProtection="1">
      <alignment horizontal="center" vertical="center"/>
      <protection locked="0"/>
    </xf>
    <xf numFmtId="0" fontId="75" fillId="0" borderId="42" xfId="0" applyNumberFormat="1" applyFont="1" applyBorder="1" applyAlignment="1" applyProtection="1">
      <alignment horizontal="center" vertical="center"/>
      <protection locked="0"/>
    </xf>
    <xf numFmtId="0" fontId="75" fillId="0" borderId="44" xfId="0" applyNumberFormat="1" applyFont="1" applyBorder="1" applyAlignment="1" applyProtection="1">
      <alignment horizontal="center" vertical="center"/>
      <protection locked="0"/>
    </xf>
    <xf numFmtId="0" fontId="75" fillId="0" borderId="15" xfId="0" applyFont="1" applyBorder="1" applyAlignment="1" applyProtection="1">
      <alignment horizontal="center" vertical="center"/>
      <protection locked="0"/>
    </xf>
    <xf numFmtId="0" fontId="75" fillId="0" borderId="45" xfId="0" applyFont="1" applyBorder="1" applyAlignment="1" applyProtection="1">
      <alignment horizontal="center" vertical="center"/>
      <protection locked="0"/>
    </xf>
    <xf numFmtId="0" fontId="40" fillId="7" borderId="20" xfId="0" applyFont="1" applyFill="1" applyBorder="1" applyAlignment="1" applyProtection="1">
      <alignment horizontal="center" vertical="center"/>
    </xf>
    <xf numFmtId="49" fontId="73" fillId="0" borderId="42" xfId="0" applyNumberFormat="1" applyFont="1" applyBorder="1" applyAlignment="1" applyProtection="1">
      <alignment horizontal="justify" vertical="justify" wrapText="1"/>
      <protection locked="0"/>
    </xf>
    <xf numFmtId="44" fontId="73" fillId="0" borderId="60" xfId="1" applyFont="1" applyBorder="1" applyAlignment="1" applyProtection="1">
      <alignment horizontal="center" vertical="justify" wrapText="1"/>
    </xf>
    <xf numFmtId="49" fontId="73" fillId="0" borderId="44" xfId="0" applyNumberFormat="1" applyFont="1" applyBorder="1" applyAlignment="1" applyProtection="1">
      <alignment horizontal="justify" vertical="justify" wrapText="1"/>
      <protection locked="0"/>
    </xf>
    <xf numFmtId="44" fontId="73" fillId="0" borderId="70" xfId="1" applyFont="1" applyBorder="1" applyAlignment="1" applyProtection="1">
      <alignment horizontal="center" vertical="justify" wrapText="1"/>
    </xf>
    <xf numFmtId="0" fontId="40" fillId="0" borderId="76" xfId="0" applyFont="1" applyBorder="1" applyAlignment="1" applyProtection="1">
      <alignment horizontal="right" vertical="center"/>
    </xf>
    <xf numFmtId="164" fontId="40" fillId="0" borderId="76" xfId="1" applyNumberFormat="1" applyFont="1" applyBorder="1" applyAlignment="1" applyProtection="1">
      <alignment horizontal="center" vertical="center"/>
    </xf>
    <xf numFmtId="0" fontId="58" fillId="0" borderId="0" xfId="0" applyFont="1" applyAlignment="1" applyProtection="1">
      <alignment vertical="center"/>
    </xf>
    <xf numFmtId="0" fontId="40" fillId="0" borderId="76" xfId="0" applyFont="1" applyBorder="1" applyAlignment="1" applyProtection="1">
      <alignment horizontal="right" vertical="center" wrapText="1"/>
    </xf>
    <xf numFmtId="0" fontId="21" fillId="0" borderId="0" xfId="0" applyNumberFormat="1" applyFont="1" applyBorder="1" applyAlignment="1" applyProtection="1">
      <alignment horizontal="center" vertical="justify" wrapText="1"/>
    </xf>
    <xf numFmtId="0" fontId="11" fillId="0" borderId="92" xfId="0" applyFont="1" applyBorder="1" applyAlignment="1" applyProtection="1">
      <alignment vertical="center" wrapText="1" shrinkToFit="1"/>
      <protection locked="0"/>
    </xf>
    <xf numFmtId="0" fontId="11" fillId="0" borderId="93" xfId="0" applyFont="1" applyBorder="1" applyAlignment="1" applyProtection="1">
      <alignment vertical="center" wrapText="1" shrinkToFit="1"/>
      <protection locked="0"/>
    </xf>
    <xf numFmtId="0" fontId="11" fillId="0" borderId="93" xfId="0" applyFont="1" applyBorder="1" applyAlignment="1" applyProtection="1">
      <alignment wrapText="1" shrinkToFit="1"/>
      <protection locked="0"/>
    </xf>
    <xf numFmtId="165" fontId="40" fillId="0" borderId="76" xfId="1" applyNumberFormat="1" applyFont="1" applyBorder="1" applyAlignment="1" applyProtection="1">
      <alignment horizontal="center" vertical="center"/>
    </xf>
    <xf numFmtId="4" fontId="61" fillId="5" borderId="9" xfId="1" applyNumberFormat="1" applyFont="1" applyFill="1" applyBorder="1" applyAlignment="1" applyProtection="1">
      <alignment horizontal="left" vertical="center" wrapText="1" indent="2"/>
    </xf>
    <xf numFmtId="4" fontId="61" fillId="5" borderId="9" xfId="1" applyNumberFormat="1" applyFont="1" applyFill="1" applyBorder="1" applyAlignment="1" applyProtection="1">
      <alignment horizontal="left" vertical="center" wrapText="1" indent="1"/>
    </xf>
    <xf numFmtId="164" fontId="0" fillId="0" borderId="0" xfId="0" applyNumberFormat="1"/>
    <xf numFmtId="164" fontId="68" fillId="0" borderId="13" xfId="0" applyNumberFormat="1" applyFont="1" applyFill="1" applyBorder="1" applyAlignment="1" applyProtection="1">
      <alignment vertical="center" wrapText="1"/>
    </xf>
    <xf numFmtId="164" fontId="68" fillId="0" borderId="0" xfId="0" applyNumberFormat="1" applyFont="1" applyFill="1" applyBorder="1" applyAlignment="1" applyProtection="1">
      <alignment vertical="center" wrapText="1"/>
    </xf>
    <xf numFmtId="4" fontId="20" fillId="0" borderId="80" xfId="0" applyNumberFormat="1" applyFont="1" applyFill="1" applyBorder="1" applyAlignment="1" applyProtection="1">
      <alignment horizontal="center" vertical="center" wrapText="1"/>
    </xf>
    <xf numFmtId="44" fontId="66" fillId="5" borderId="96" xfId="1" applyFont="1" applyFill="1" applyBorder="1" applyAlignment="1" applyProtection="1">
      <alignment horizontal="right" vertical="center" wrapText="1"/>
    </xf>
    <xf numFmtId="10" fontId="68" fillId="0" borderId="0" xfId="2" applyNumberFormat="1" applyFont="1" applyFill="1" applyBorder="1" applyAlignment="1" applyProtection="1">
      <alignment horizontal="center" vertical="center" wrapText="1"/>
    </xf>
    <xf numFmtId="164" fontId="68" fillId="0" borderId="7" xfId="1" applyNumberFormat="1" applyFont="1" applyFill="1" applyBorder="1" applyAlignment="1" applyProtection="1">
      <alignment horizontal="center" vertical="center" wrapText="1"/>
    </xf>
    <xf numFmtId="44" fontId="68" fillId="0" borderId="0" xfId="1" applyFont="1" applyFill="1" applyBorder="1" applyAlignment="1" applyProtection="1">
      <alignment horizontal="center" vertical="center" wrapText="1"/>
    </xf>
    <xf numFmtId="0" fontId="81" fillId="0" borderId="9" xfId="1" applyNumberFormat="1" applyFont="1" applyFill="1" applyBorder="1" applyAlignment="1" applyProtection="1">
      <alignment horizontal="left" vertical="center" wrapText="1" indent="2"/>
    </xf>
    <xf numFmtId="0" fontId="81" fillId="0" borderId="9" xfId="1" applyNumberFormat="1" applyFont="1" applyFill="1" applyBorder="1" applyAlignment="1" applyProtection="1">
      <alignment horizontal="left" vertical="center" wrapText="1" indent="1"/>
    </xf>
    <xf numFmtId="0" fontId="81" fillId="0" borderId="83" xfId="1" applyNumberFormat="1" applyFont="1" applyFill="1" applyBorder="1" applyAlignment="1" applyProtection="1">
      <alignment horizontal="left" vertical="center" wrapText="1" indent="1"/>
    </xf>
    <xf numFmtId="44" fontId="63" fillId="0" borderId="80" xfId="1" applyFont="1" applyFill="1" applyBorder="1" applyAlignment="1" applyProtection="1">
      <alignment vertical="center" wrapText="1"/>
    </xf>
    <xf numFmtId="44" fontId="65" fillId="0" borderId="80" xfId="1" applyFont="1" applyFill="1" applyBorder="1" applyAlignment="1" applyProtection="1">
      <alignment horizontal="center" vertical="center" wrapText="1"/>
    </xf>
    <xf numFmtId="44" fontId="63" fillId="0" borderId="80" xfId="1" applyFont="1" applyFill="1" applyBorder="1" applyAlignment="1" applyProtection="1">
      <alignment horizontal="center" vertical="center" wrapText="1"/>
    </xf>
    <xf numFmtId="0" fontId="84" fillId="0" borderId="0" xfId="0" applyFont="1" applyBorder="1" applyAlignment="1" applyProtection="1">
      <alignment horizontal="center" vertical="center"/>
    </xf>
    <xf numFmtId="0" fontId="48" fillId="0" borderId="0" xfId="0" applyFont="1" applyBorder="1" applyProtection="1"/>
    <xf numFmtId="0" fontId="85" fillId="0" borderId="0" xfId="0" applyFont="1" applyBorder="1" applyProtection="1"/>
    <xf numFmtId="0" fontId="48" fillId="0" borderId="0" xfId="0" applyFont="1" applyBorder="1" applyAlignment="1" applyProtection="1"/>
    <xf numFmtId="0" fontId="85" fillId="0" borderId="0" xfId="0" applyFont="1" applyBorder="1" applyAlignment="1" applyProtection="1"/>
    <xf numFmtId="0" fontId="86" fillId="2" borderId="0" xfId="0" applyFont="1" applyFill="1" applyBorder="1" applyAlignment="1" applyProtection="1"/>
    <xf numFmtId="0" fontId="83" fillId="0" borderId="0" xfId="0" applyFont="1" applyBorder="1" applyAlignment="1" applyProtection="1">
      <alignment horizontal="center" wrapText="1"/>
    </xf>
    <xf numFmtId="0" fontId="22" fillId="0" borderId="59" xfId="0" applyFont="1" applyBorder="1" applyAlignment="1" applyProtection="1">
      <alignment horizontal="center" vertical="center"/>
      <protection locked="0"/>
    </xf>
    <xf numFmtId="0" fontId="22" fillId="0" borderId="53" xfId="0" applyFont="1" applyBorder="1" applyAlignment="1" applyProtection="1">
      <alignment horizontal="center" vertical="center"/>
      <protection locked="0"/>
    </xf>
    <xf numFmtId="0" fontId="22" fillId="0" borderId="60" xfId="0" applyFont="1" applyBorder="1" applyAlignment="1" applyProtection="1">
      <alignment horizontal="center" vertical="center"/>
      <protection locked="0"/>
    </xf>
    <xf numFmtId="0" fontId="43" fillId="12" borderId="0" xfId="0" applyFont="1" applyFill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/>
    </xf>
    <xf numFmtId="0" fontId="50" fillId="0" borderId="0" xfId="0" applyFont="1" applyBorder="1" applyAlignment="1" applyProtection="1">
      <alignment horizontal="center" vertical="center"/>
    </xf>
    <xf numFmtId="0" fontId="45" fillId="0" borderId="0" xfId="0" applyFont="1" applyBorder="1" applyAlignment="1" applyProtection="1">
      <alignment horizontal="center" vertical="center"/>
    </xf>
    <xf numFmtId="14" fontId="22" fillId="0" borderId="59" xfId="0" applyNumberFormat="1" applyFont="1" applyBorder="1" applyAlignment="1" applyProtection="1">
      <alignment horizontal="center" vertical="center"/>
      <protection locked="0"/>
    </xf>
    <xf numFmtId="14" fontId="22" fillId="0" borderId="60" xfId="0" applyNumberFormat="1" applyFont="1" applyBorder="1" applyAlignment="1" applyProtection="1">
      <alignment horizontal="center" vertical="center"/>
      <protection locked="0"/>
    </xf>
    <xf numFmtId="0" fontId="22" fillId="0" borderId="59" xfId="0" applyFont="1" applyBorder="1" applyAlignment="1" applyProtection="1">
      <alignment horizontal="center" vertical="center" wrapText="1"/>
      <protection locked="0"/>
    </xf>
    <xf numFmtId="0" fontId="22" fillId="0" borderId="53" xfId="0" applyFont="1" applyBorder="1" applyAlignment="1" applyProtection="1">
      <alignment horizontal="center" vertical="center" wrapText="1"/>
      <protection locked="0"/>
    </xf>
    <xf numFmtId="0" fontId="22" fillId="0" borderId="60" xfId="0" applyFont="1" applyBorder="1" applyAlignment="1" applyProtection="1">
      <alignment horizontal="center" vertical="center" wrapText="1"/>
      <protection locked="0"/>
    </xf>
    <xf numFmtId="0" fontId="22" fillId="0" borderId="64" xfId="0" applyFont="1" applyBorder="1" applyAlignment="1" applyProtection="1">
      <alignment horizontal="center" vertical="center"/>
      <protection locked="0"/>
    </xf>
    <xf numFmtId="0" fontId="22" fillId="0" borderId="65" xfId="0" applyFont="1" applyBorder="1" applyAlignment="1" applyProtection="1">
      <alignment horizontal="center" vertical="center"/>
      <protection locked="0"/>
    </xf>
    <xf numFmtId="0" fontId="22" fillId="0" borderId="66" xfId="0" applyFont="1" applyBorder="1" applyAlignment="1" applyProtection="1">
      <alignment horizontal="center" vertical="center"/>
      <protection locked="0"/>
    </xf>
    <xf numFmtId="0" fontId="54" fillId="10" borderId="64" xfId="0" applyFont="1" applyFill="1" applyBorder="1" applyAlignment="1" applyProtection="1">
      <alignment horizontal="center" vertical="center"/>
    </xf>
    <xf numFmtId="0" fontId="54" fillId="10" borderId="65" xfId="0" applyFont="1" applyFill="1" applyBorder="1" applyAlignment="1" applyProtection="1">
      <alignment horizontal="center" vertical="center"/>
    </xf>
    <xf numFmtId="0" fontId="54" fillId="10" borderId="66" xfId="0" applyFont="1" applyFill="1" applyBorder="1" applyAlignment="1" applyProtection="1">
      <alignment horizontal="center" vertical="center"/>
    </xf>
    <xf numFmtId="49" fontId="10" fillId="0" borderId="59" xfId="0" applyNumberFormat="1" applyFont="1" applyBorder="1" applyAlignment="1" applyProtection="1">
      <alignment horizontal="center" vertical="justify" wrapText="1"/>
      <protection locked="0"/>
    </xf>
    <xf numFmtId="49" fontId="10" fillId="0" borderId="53" xfId="0" applyNumberFormat="1" applyFont="1" applyBorder="1" applyAlignment="1" applyProtection="1">
      <alignment horizontal="center" vertical="justify" wrapText="1"/>
      <protection locked="0"/>
    </xf>
    <xf numFmtId="49" fontId="10" fillId="0" borderId="57" xfId="0" applyNumberFormat="1" applyFont="1" applyBorder="1" applyAlignment="1" applyProtection="1">
      <alignment horizontal="center" vertical="justify" wrapText="1"/>
      <protection locked="0"/>
    </xf>
    <xf numFmtId="49" fontId="10" fillId="0" borderId="74" xfId="0" applyNumberFormat="1" applyFont="1" applyBorder="1" applyAlignment="1" applyProtection="1">
      <alignment horizontal="center" vertical="justify" wrapText="1"/>
      <protection locked="0"/>
    </xf>
    <xf numFmtId="49" fontId="10" fillId="0" borderId="54" xfId="0" applyNumberFormat="1" applyFont="1" applyBorder="1" applyAlignment="1" applyProtection="1">
      <alignment horizontal="center" vertical="justify" wrapText="1"/>
      <protection locked="0"/>
    </xf>
    <xf numFmtId="49" fontId="10" fillId="0" borderId="58" xfId="0" applyNumberFormat="1" applyFont="1" applyBorder="1" applyAlignment="1" applyProtection="1">
      <alignment horizontal="center" vertical="justify" wrapText="1"/>
      <protection locked="0"/>
    </xf>
    <xf numFmtId="44" fontId="76" fillId="0" borderId="45" xfId="1" applyFont="1" applyBorder="1" applyAlignment="1" applyProtection="1">
      <alignment horizontal="center" vertical="center"/>
      <protection locked="0"/>
    </xf>
    <xf numFmtId="44" fontId="76" fillId="0" borderId="15" xfId="1" applyFont="1" applyBorder="1" applyAlignment="1" applyProtection="1">
      <alignment horizontal="center" vertical="center"/>
      <protection locked="0"/>
    </xf>
    <xf numFmtId="44" fontId="75" fillId="0" borderId="45" xfId="1" applyFont="1" applyBorder="1" applyAlignment="1" applyProtection="1">
      <alignment horizontal="center" vertical="center"/>
    </xf>
    <xf numFmtId="44" fontId="75" fillId="0" borderId="15" xfId="1" applyFont="1" applyBorder="1" applyAlignment="1" applyProtection="1">
      <alignment horizontal="center" vertical="center"/>
    </xf>
    <xf numFmtId="0" fontId="75" fillId="0" borderId="45" xfId="0" applyFont="1" applyBorder="1" applyAlignment="1" applyProtection="1">
      <alignment horizontal="center" vertical="center"/>
      <protection locked="0"/>
    </xf>
    <xf numFmtId="44" fontId="75" fillId="0" borderId="74" xfId="1" applyFont="1" applyBorder="1" applyAlignment="1" applyProtection="1">
      <alignment horizontal="center" vertical="center"/>
      <protection locked="0"/>
    </xf>
    <xf numFmtId="44" fontId="75" fillId="0" borderId="70" xfId="1" applyFont="1" applyBorder="1" applyAlignment="1" applyProtection="1">
      <alignment horizontal="center" vertical="center"/>
      <protection locked="0"/>
    </xf>
    <xf numFmtId="9" fontId="76" fillId="0" borderId="45" xfId="0" applyNumberFormat="1" applyFont="1" applyBorder="1" applyAlignment="1" applyProtection="1">
      <alignment horizontal="center" vertical="center"/>
      <protection locked="0"/>
    </xf>
    <xf numFmtId="0" fontId="75" fillId="0" borderId="15" xfId="0" applyFont="1" applyBorder="1" applyAlignment="1" applyProtection="1">
      <alignment horizontal="center" vertical="center"/>
      <protection locked="0"/>
    </xf>
    <xf numFmtId="44" fontId="75" fillId="0" borderId="59" xfId="1" applyFont="1" applyBorder="1" applyAlignment="1" applyProtection="1">
      <alignment horizontal="center" vertical="center"/>
      <protection locked="0"/>
    </xf>
    <xf numFmtId="44" fontId="75" fillId="0" borderId="60" xfId="1" applyFont="1" applyBorder="1" applyAlignment="1" applyProtection="1">
      <alignment horizontal="center" vertical="center"/>
      <protection locked="0"/>
    </xf>
    <xf numFmtId="9" fontId="76" fillId="0" borderId="15" xfId="0" applyNumberFormat="1" applyFont="1" applyBorder="1" applyAlignment="1" applyProtection="1">
      <alignment horizontal="center" vertical="center"/>
      <protection locked="0"/>
    </xf>
    <xf numFmtId="0" fontId="38" fillId="7" borderId="15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right" vertical="center" indent="2"/>
    </xf>
    <xf numFmtId="0" fontId="8" fillId="0" borderId="18" xfId="0" applyFont="1" applyFill="1" applyBorder="1" applyAlignment="1" applyProtection="1">
      <alignment horizontal="right" vertical="center" indent="2"/>
    </xf>
    <xf numFmtId="0" fontId="32" fillId="8" borderId="52" xfId="0" applyFont="1" applyFill="1" applyBorder="1" applyAlignment="1" applyProtection="1">
      <alignment horizontal="center" vertical="center" wrapText="1"/>
    </xf>
    <xf numFmtId="0" fontId="32" fillId="8" borderId="31" xfId="0" applyFont="1" applyFill="1" applyBorder="1" applyAlignment="1" applyProtection="1">
      <alignment horizontal="center" vertical="center" wrapText="1"/>
    </xf>
    <xf numFmtId="0" fontId="32" fillId="8" borderId="46" xfId="0" applyFont="1" applyFill="1" applyBorder="1" applyAlignment="1" applyProtection="1">
      <alignment horizontal="center" vertical="center" wrapText="1"/>
    </xf>
    <xf numFmtId="0" fontId="32" fillId="7" borderId="50" xfId="0" applyFont="1" applyFill="1" applyBorder="1" applyAlignment="1" applyProtection="1">
      <alignment horizontal="center" vertical="center" wrapText="1"/>
    </xf>
    <xf numFmtId="0" fontId="32" fillId="7" borderId="77" xfId="0" applyFont="1" applyFill="1" applyBorder="1" applyAlignment="1" applyProtection="1">
      <alignment horizontal="center" vertical="center" wrapText="1"/>
    </xf>
    <xf numFmtId="0" fontId="32" fillId="7" borderId="44" xfId="0" applyFont="1" applyFill="1" applyBorder="1" applyAlignment="1" applyProtection="1">
      <alignment horizontal="center" vertical="center" wrapText="1"/>
    </xf>
    <xf numFmtId="0" fontId="32" fillId="7" borderId="51" xfId="0" applyFont="1" applyFill="1" applyBorder="1" applyAlignment="1" applyProtection="1">
      <alignment horizontal="center" vertical="center" wrapText="1"/>
    </xf>
    <xf numFmtId="0" fontId="32" fillId="7" borderId="30" xfId="0" applyFont="1" applyFill="1" applyBorder="1" applyAlignment="1" applyProtection="1">
      <alignment horizontal="center" vertical="center" wrapText="1"/>
    </xf>
    <xf numFmtId="0" fontId="32" fillId="7" borderId="45" xfId="0" applyFont="1" applyFill="1" applyBorder="1" applyAlignment="1" applyProtection="1">
      <alignment horizontal="center" vertical="center" wrapText="1"/>
    </xf>
    <xf numFmtId="0" fontId="29" fillId="7" borderId="47" xfId="0" applyFont="1" applyFill="1" applyBorder="1" applyAlignment="1" applyProtection="1">
      <alignment horizontal="center" vertical="center" wrapText="1"/>
    </xf>
    <xf numFmtId="0" fontId="29" fillId="7" borderId="55" xfId="0" applyFont="1" applyFill="1" applyBorder="1" applyAlignment="1" applyProtection="1">
      <alignment horizontal="center" vertical="center" wrapText="1"/>
    </xf>
    <xf numFmtId="0" fontId="29" fillId="7" borderId="32" xfId="0" applyFont="1" applyFill="1" applyBorder="1" applyAlignment="1" applyProtection="1">
      <alignment horizontal="center" vertical="center" wrapText="1"/>
    </xf>
    <xf numFmtId="0" fontId="27" fillId="7" borderId="24" xfId="0" applyFont="1" applyFill="1" applyBorder="1" applyAlignment="1" applyProtection="1">
      <alignment horizontal="center" vertical="center" wrapText="1"/>
    </xf>
    <xf numFmtId="0" fontId="27" fillId="7" borderId="77" xfId="0" applyFont="1" applyFill="1" applyBorder="1" applyAlignment="1" applyProtection="1">
      <alignment horizontal="center" vertical="center" wrapText="1"/>
    </xf>
    <xf numFmtId="0" fontId="27" fillId="7" borderId="25" xfId="0" applyFont="1" applyFill="1" applyBorder="1" applyAlignment="1" applyProtection="1">
      <alignment horizontal="center" vertical="center" wrapText="1"/>
    </xf>
    <xf numFmtId="0" fontId="27" fillId="7" borderId="30" xfId="0" applyFont="1" applyFill="1" applyBorder="1" applyAlignment="1" applyProtection="1">
      <alignment horizontal="center" vertical="center" wrapText="1"/>
    </xf>
    <xf numFmtId="0" fontId="27" fillId="7" borderId="37" xfId="0" applyFont="1" applyFill="1" applyBorder="1" applyAlignment="1" applyProtection="1">
      <alignment horizontal="center" vertical="center" wrapText="1"/>
    </xf>
    <xf numFmtId="0" fontId="27" fillId="7" borderId="26" xfId="0" applyFont="1" applyFill="1" applyBorder="1" applyAlignment="1" applyProtection="1">
      <alignment horizontal="center" vertical="center" wrapText="1"/>
    </xf>
    <xf numFmtId="0" fontId="27" fillId="7" borderId="31" xfId="0" applyFont="1" applyFill="1" applyBorder="1" applyAlignment="1" applyProtection="1">
      <alignment horizontal="center" vertical="center" wrapText="1"/>
    </xf>
    <xf numFmtId="0" fontId="27" fillId="7" borderId="38" xfId="0" applyFont="1" applyFill="1" applyBorder="1" applyAlignment="1" applyProtection="1">
      <alignment horizontal="center" vertical="center" wrapText="1"/>
    </xf>
    <xf numFmtId="0" fontId="28" fillId="7" borderId="22" xfId="0" applyFont="1" applyFill="1" applyBorder="1" applyAlignment="1" applyProtection="1">
      <alignment horizontal="center" vertical="center" wrapText="1"/>
    </xf>
    <xf numFmtId="0" fontId="28" fillId="7" borderId="56" xfId="0" applyFont="1" applyFill="1" applyBorder="1" applyAlignment="1" applyProtection="1">
      <alignment horizontal="center" vertical="center" wrapText="1"/>
    </xf>
    <xf numFmtId="0" fontId="28" fillId="7" borderId="23" xfId="0" applyFont="1" applyFill="1" applyBorder="1" applyAlignment="1" applyProtection="1">
      <alignment horizontal="center" vertical="center" wrapText="1"/>
    </xf>
    <xf numFmtId="0" fontId="39" fillId="7" borderId="50" xfId="0" applyFont="1" applyFill="1" applyBorder="1" applyAlignment="1" applyProtection="1">
      <alignment horizontal="center" vertical="center"/>
    </xf>
    <xf numFmtId="0" fontId="39" fillId="7" borderId="51" xfId="0" applyFont="1" applyFill="1" applyBorder="1" applyAlignment="1" applyProtection="1">
      <alignment horizontal="center" vertical="center"/>
    </xf>
    <xf numFmtId="0" fontId="39" fillId="7" borderId="89" xfId="0" applyFont="1" applyFill="1" applyBorder="1" applyAlignment="1" applyProtection="1">
      <alignment horizontal="center" vertical="center"/>
    </xf>
    <xf numFmtId="0" fontId="39" fillId="7" borderId="52" xfId="0" applyFont="1" applyFill="1" applyBorder="1" applyAlignment="1" applyProtection="1">
      <alignment horizontal="center" vertical="center"/>
    </xf>
    <xf numFmtId="0" fontId="28" fillId="7" borderId="27" xfId="0" applyFont="1" applyFill="1" applyBorder="1" applyAlignment="1" applyProtection="1">
      <alignment horizontal="center" vertical="center" wrapText="1"/>
    </xf>
    <xf numFmtId="0" fontId="28" fillId="7" borderId="28" xfId="0" applyFont="1" applyFill="1" applyBorder="1" applyAlignment="1" applyProtection="1">
      <alignment horizontal="center" vertical="center"/>
    </xf>
    <xf numFmtId="0" fontId="28" fillId="7" borderId="29" xfId="0" applyFont="1" applyFill="1" applyBorder="1" applyAlignment="1" applyProtection="1">
      <alignment horizontal="center" vertical="center"/>
    </xf>
    <xf numFmtId="0" fontId="28" fillId="7" borderId="35" xfId="0" applyFont="1" applyFill="1" applyBorder="1" applyAlignment="1" applyProtection="1">
      <alignment horizontal="center" vertical="center"/>
    </xf>
    <xf numFmtId="0" fontId="28" fillId="7" borderId="0" xfId="0" applyFont="1" applyFill="1" applyBorder="1" applyAlignment="1" applyProtection="1">
      <alignment horizontal="center" vertical="center"/>
    </xf>
    <xf numFmtId="0" fontId="28" fillId="7" borderId="49" xfId="0" applyFont="1" applyFill="1" applyBorder="1" applyAlignment="1" applyProtection="1">
      <alignment horizontal="center" vertical="center"/>
    </xf>
    <xf numFmtId="0" fontId="41" fillId="7" borderId="24" xfId="0" applyFont="1" applyFill="1" applyBorder="1" applyAlignment="1" applyProtection="1">
      <alignment horizontal="center" vertical="center" wrapText="1"/>
    </xf>
    <xf numFmtId="0" fontId="41" fillId="7" borderId="77" xfId="0" applyFont="1" applyFill="1" applyBorder="1" applyAlignment="1" applyProtection="1">
      <alignment horizontal="center" vertical="center" wrapText="1"/>
    </xf>
    <xf numFmtId="0" fontId="41" fillId="7" borderId="36" xfId="0" applyFont="1" applyFill="1" applyBorder="1" applyAlignment="1" applyProtection="1">
      <alignment horizontal="center" vertical="center"/>
    </xf>
    <xf numFmtId="0" fontId="32" fillId="7" borderId="25" xfId="0" applyFont="1" applyFill="1" applyBorder="1" applyAlignment="1" applyProtection="1">
      <alignment horizontal="center" vertical="center" wrapText="1"/>
    </xf>
    <xf numFmtId="0" fontId="32" fillId="7" borderId="37" xfId="0" applyFont="1" applyFill="1" applyBorder="1" applyAlignment="1" applyProtection="1">
      <alignment horizontal="center" vertical="center"/>
    </xf>
    <xf numFmtId="0" fontId="32" fillId="7" borderId="37" xfId="0" applyFont="1" applyFill="1" applyBorder="1" applyAlignment="1" applyProtection="1">
      <alignment horizontal="center" vertical="center" wrapText="1"/>
    </xf>
    <xf numFmtId="0" fontId="38" fillId="7" borderId="16" xfId="0" applyFont="1" applyFill="1" applyBorder="1" applyAlignment="1" applyProtection="1">
      <alignment horizontal="center" vertical="center"/>
    </xf>
    <xf numFmtId="0" fontId="38" fillId="7" borderId="17" xfId="0" applyFont="1" applyFill="1" applyBorder="1" applyAlignment="1" applyProtection="1">
      <alignment horizontal="center" vertical="center"/>
    </xf>
    <xf numFmtId="0" fontId="38" fillId="7" borderId="79" xfId="0" applyFont="1" applyFill="1" applyBorder="1" applyAlignment="1" applyProtection="1">
      <alignment horizontal="center" vertical="center"/>
    </xf>
    <xf numFmtId="0" fontId="38" fillId="7" borderId="19" xfId="0" applyFont="1" applyFill="1" applyBorder="1" applyAlignment="1" applyProtection="1">
      <alignment horizontal="center" vertical="center"/>
    </xf>
    <xf numFmtId="0" fontId="38" fillId="7" borderId="20" xfId="0" applyFont="1" applyFill="1" applyBorder="1" applyAlignment="1" applyProtection="1">
      <alignment horizontal="center" vertical="center"/>
    </xf>
    <xf numFmtId="0" fontId="38" fillId="7" borderId="73" xfId="0" applyFont="1" applyFill="1" applyBorder="1" applyAlignment="1" applyProtection="1">
      <alignment horizontal="center" vertical="center"/>
    </xf>
    <xf numFmtId="0" fontId="32" fillId="7" borderId="26" xfId="0" applyFont="1" applyFill="1" applyBorder="1" applyAlignment="1" applyProtection="1">
      <alignment horizontal="center" vertical="center" wrapText="1"/>
    </xf>
    <xf numFmtId="0" fontId="32" fillId="7" borderId="31" xfId="0" applyFont="1" applyFill="1" applyBorder="1" applyAlignment="1" applyProtection="1">
      <alignment horizontal="center" vertical="center" wrapText="1"/>
    </xf>
    <xf numFmtId="0" fontId="32" fillId="7" borderId="38" xfId="0" applyFont="1" applyFill="1" applyBorder="1" applyAlignment="1" applyProtection="1">
      <alignment horizontal="center" vertical="center" wrapText="1"/>
    </xf>
    <xf numFmtId="0" fontId="32" fillId="7" borderId="78" xfId="0" applyFont="1" applyFill="1" applyBorder="1" applyAlignment="1" applyProtection="1">
      <alignment horizontal="center" vertical="center" wrapText="1"/>
    </xf>
    <xf numFmtId="0" fontId="32" fillId="7" borderId="32" xfId="0" applyFont="1" applyFill="1" applyBorder="1" applyAlignment="1" applyProtection="1">
      <alignment horizontal="center" vertical="center" wrapText="1"/>
    </xf>
    <xf numFmtId="0" fontId="32" fillId="8" borderId="71" xfId="0" applyFont="1" applyFill="1" applyBorder="1" applyAlignment="1" applyProtection="1">
      <alignment horizontal="center" vertical="center" wrapText="1"/>
    </xf>
    <xf numFmtId="0" fontId="32" fillId="8" borderId="55" xfId="0" applyFont="1" applyFill="1" applyBorder="1" applyAlignment="1" applyProtection="1">
      <alignment horizontal="center" vertical="center" wrapText="1"/>
    </xf>
    <xf numFmtId="0" fontId="32" fillId="8" borderId="61" xfId="0" applyFont="1" applyFill="1" applyBorder="1" applyAlignment="1" applyProtection="1">
      <alignment horizontal="center" vertical="center" wrapText="1"/>
    </xf>
    <xf numFmtId="0" fontId="56" fillId="7" borderId="50" xfId="0" applyFont="1" applyFill="1" applyBorder="1" applyAlignment="1" applyProtection="1">
      <alignment horizontal="center" vertical="center" wrapText="1"/>
    </xf>
    <xf numFmtId="0" fontId="56" fillId="7" borderId="28" xfId="0" applyFont="1" applyFill="1" applyBorder="1" applyAlignment="1" applyProtection="1">
      <alignment horizontal="center" vertical="center" wrapText="1"/>
    </xf>
    <xf numFmtId="0" fontId="56" fillId="7" borderId="52" xfId="0" applyFont="1" applyFill="1" applyBorder="1" applyAlignment="1" applyProtection="1">
      <alignment horizontal="center" vertical="center" wrapText="1"/>
    </xf>
    <xf numFmtId="0" fontId="38" fillId="7" borderId="42" xfId="0" applyFont="1" applyFill="1" applyBorder="1" applyAlignment="1" applyProtection="1">
      <alignment horizontal="center" vertical="center"/>
    </xf>
    <xf numFmtId="0" fontId="40" fillId="4" borderId="14" xfId="0" applyFont="1" applyFill="1" applyBorder="1" applyAlignment="1" applyProtection="1">
      <alignment horizontal="center" vertical="center" wrapText="1"/>
    </xf>
    <xf numFmtId="0" fontId="32" fillId="7" borderId="39" xfId="0" applyFont="1" applyFill="1" applyBorder="1" applyAlignment="1" applyProtection="1">
      <alignment horizontal="center" vertical="center" wrapText="1"/>
    </xf>
    <xf numFmtId="0" fontId="32" fillId="7" borderId="40" xfId="0" applyFont="1" applyFill="1" applyBorder="1" applyAlignment="1" applyProtection="1">
      <alignment horizontal="center" vertical="center" wrapText="1"/>
    </xf>
    <xf numFmtId="0" fontId="32" fillId="7" borderId="41" xfId="0" applyFont="1" applyFill="1" applyBorder="1" applyAlignment="1" applyProtection="1">
      <alignment horizontal="center" vertical="center" wrapText="1"/>
    </xf>
    <xf numFmtId="0" fontId="32" fillId="7" borderId="46" xfId="0" applyFont="1" applyFill="1" applyBorder="1" applyAlignment="1" applyProtection="1">
      <alignment horizontal="center" vertical="center" wrapText="1"/>
    </xf>
    <xf numFmtId="0" fontId="31" fillId="4" borderId="15" xfId="0" applyFont="1" applyFill="1" applyBorder="1" applyAlignment="1" applyProtection="1">
      <alignment horizontal="center" vertical="center" wrapText="1"/>
    </xf>
    <xf numFmtId="0" fontId="27" fillId="7" borderId="30" xfId="0" applyFont="1" applyFill="1" applyBorder="1" applyAlignment="1" applyProtection="1">
      <alignment horizontal="center" vertical="center"/>
    </xf>
    <xf numFmtId="0" fontId="27" fillId="7" borderId="90" xfId="0" applyFont="1" applyFill="1" applyBorder="1" applyAlignment="1" applyProtection="1">
      <alignment horizontal="center" vertical="center"/>
    </xf>
    <xf numFmtId="0" fontId="27" fillId="8" borderId="25" xfId="0" applyFont="1" applyFill="1" applyBorder="1" applyAlignment="1" applyProtection="1">
      <alignment horizontal="center" vertical="center" wrapText="1"/>
    </xf>
    <xf numFmtId="0" fontId="27" fillId="8" borderId="30" xfId="0" applyFont="1" applyFill="1" applyBorder="1" applyAlignment="1" applyProtection="1">
      <alignment horizontal="center" vertical="center" wrapText="1"/>
    </xf>
    <xf numFmtId="0" fontId="27" fillId="8" borderId="37" xfId="0" applyFont="1" applyFill="1" applyBorder="1" applyAlignment="1" applyProtection="1">
      <alignment horizontal="center" vertical="center" wrapText="1"/>
    </xf>
    <xf numFmtId="0" fontId="28" fillId="7" borderId="22" xfId="0" applyFont="1" applyFill="1" applyBorder="1" applyAlignment="1" applyProtection="1">
      <alignment horizontal="center" vertical="center"/>
    </xf>
    <xf numFmtId="0" fontId="28" fillId="7" borderId="56" xfId="0" applyFont="1" applyFill="1" applyBorder="1" applyAlignment="1" applyProtection="1">
      <alignment horizontal="center" vertical="center"/>
    </xf>
    <xf numFmtId="0" fontId="28" fillId="7" borderId="32" xfId="0" applyFont="1" applyFill="1" applyBorder="1" applyAlignment="1" applyProtection="1">
      <alignment horizontal="center" vertical="center" wrapText="1"/>
    </xf>
    <xf numFmtId="0" fontId="28" fillId="7" borderId="33" xfId="0" applyFont="1" applyFill="1" applyBorder="1" applyAlignment="1" applyProtection="1">
      <alignment horizontal="center" vertical="center" wrapText="1"/>
    </xf>
    <xf numFmtId="0" fontId="28" fillId="7" borderId="34" xfId="0" applyFont="1" applyFill="1" applyBorder="1" applyAlignment="1" applyProtection="1">
      <alignment horizontal="center" vertical="center" wrapText="1"/>
    </xf>
    <xf numFmtId="164" fontId="68" fillId="0" borderId="10" xfId="0" applyNumberFormat="1" applyFont="1" applyFill="1" applyBorder="1" applyAlignment="1" applyProtection="1">
      <alignment horizontal="center" vertical="center" wrapText="1"/>
    </xf>
    <xf numFmtId="164" fontId="68" fillId="0" borderId="11" xfId="0" applyNumberFormat="1" applyFont="1" applyFill="1" applyBorder="1" applyAlignment="1" applyProtection="1">
      <alignment horizontal="center" vertical="center" wrapText="1"/>
    </xf>
    <xf numFmtId="164" fontId="68" fillId="0" borderId="12" xfId="0" applyNumberFormat="1" applyFont="1" applyFill="1" applyBorder="1" applyAlignment="1" applyProtection="1">
      <alignment horizontal="center" vertical="center" wrapText="1"/>
    </xf>
    <xf numFmtId="0" fontId="61" fillId="2" borderId="9" xfId="1" applyNumberFormat="1" applyFont="1" applyFill="1" applyBorder="1" applyAlignment="1" applyProtection="1">
      <alignment horizontal="left" vertical="center" wrapText="1" indent="1"/>
    </xf>
    <xf numFmtId="0" fontId="61" fillId="2" borderId="80" xfId="1" applyNumberFormat="1" applyFont="1" applyFill="1" applyBorder="1" applyAlignment="1" applyProtection="1">
      <alignment horizontal="left" vertical="center" wrapText="1" indent="1"/>
    </xf>
    <xf numFmtId="0" fontId="61" fillId="2" borderId="81" xfId="1" applyNumberFormat="1" applyFont="1" applyFill="1" applyBorder="1" applyAlignment="1" applyProtection="1">
      <alignment horizontal="left" vertical="center" wrapText="1" indent="1"/>
    </xf>
    <xf numFmtId="0" fontId="7" fillId="0" borderId="86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horizontal="right" vertical="center"/>
    </xf>
    <xf numFmtId="0" fontId="6" fillId="2" borderId="6" xfId="0" applyFont="1" applyFill="1" applyBorder="1" applyAlignment="1" applyProtection="1">
      <alignment horizontal="right" vertical="center"/>
    </xf>
    <xf numFmtId="4" fontId="69" fillId="2" borderId="94" xfId="1" applyNumberFormat="1" applyFont="1" applyFill="1" applyBorder="1" applyAlignment="1" applyProtection="1">
      <alignment horizontal="right" vertical="center" wrapText="1"/>
    </xf>
    <xf numFmtId="4" fontId="69" fillId="2" borderId="95" xfId="1" applyNumberFormat="1" applyFont="1" applyFill="1" applyBorder="1" applyAlignment="1" applyProtection="1">
      <alignment horizontal="right" vertical="center" wrapText="1"/>
    </xf>
    <xf numFmtId="0" fontId="15" fillId="2" borderId="80" xfId="0" applyFont="1" applyFill="1" applyBorder="1" applyAlignment="1" applyProtection="1">
      <alignment horizontal="left" vertical="top" wrapText="1"/>
    </xf>
    <xf numFmtId="0" fontId="69" fillId="2" borderId="0" xfId="0" applyFont="1" applyFill="1" applyBorder="1" applyAlignment="1" applyProtection="1">
      <alignment horizontal="center" vertical="center" wrapText="1"/>
    </xf>
    <xf numFmtId="0" fontId="69" fillId="2" borderId="0" xfId="0" applyFont="1" applyFill="1" applyBorder="1" applyAlignment="1" applyProtection="1">
      <alignment horizontal="center" vertical="center"/>
    </xf>
    <xf numFmtId="0" fontId="72" fillId="2" borderId="0" xfId="0" applyFont="1" applyFill="1" applyBorder="1" applyAlignment="1" applyProtection="1">
      <alignment horizontal="center" wrapText="1"/>
    </xf>
    <xf numFmtId="0" fontId="71" fillId="2" borderId="0" xfId="0" applyFont="1" applyFill="1" applyBorder="1" applyAlignment="1" applyProtection="1">
      <alignment horizontal="center"/>
      <protection locked="0"/>
    </xf>
    <xf numFmtId="4" fontId="64" fillId="2" borderId="0" xfId="1" applyNumberFormat="1" applyFont="1" applyFill="1" applyBorder="1" applyAlignment="1" applyProtection="1">
      <alignment horizontal="center" vertical="center" wrapText="1"/>
    </xf>
    <xf numFmtId="0" fontId="74" fillId="2" borderId="67" xfId="0" applyFont="1" applyFill="1" applyBorder="1" applyAlignment="1" applyProtection="1">
      <alignment horizontal="center" vertical="center"/>
      <protection locked="0"/>
    </xf>
    <xf numFmtId="0" fontId="74" fillId="2" borderId="68" xfId="0" applyFont="1" applyFill="1" applyBorder="1" applyAlignment="1" applyProtection="1">
      <alignment horizontal="center" vertical="center"/>
      <protection locked="0"/>
    </xf>
    <xf numFmtId="0" fontId="74" fillId="2" borderId="69" xfId="0" applyFont="1" applyFill="1" applyBorder="1" applyAlignment="1" applyProtection="1">
      <alignment horizontal="center" vertical="center"/>
      <protection locked="0"/>
    </xf>
    <xf numFmtId="0" fontId="40" fillId="0" borderId="22" xfId="0" applyFont="1" applyBorder="1" applyAlignment="1" applyProtection="1">
      <alignment horizontal="left" vertical="top" wrapText="1"/>
    </xf>
    <xf numFmtId="0" fontId="40" fillId="0" borderId="56" xfId="0" applyFont="1" applyBorder="1" applyAlignment="1" applyProtection="1">
      <alignment horizontal="left" vertical="top" wrapText="1"/>
    </xf>
    <xf numFmtId="0" fontId="40" fillId="0" borderId="56" xfId="0" applyFont="1" applyBorder="1" applyAlignment="1" applyProtection="1">
      <alignment horizontal="left" vertical="top"/>
    </xf>
    <xf numFmtId="0" fontId="40" fillId="0" borderId="23" xfId="0" applyFont="1" applyBorder="1" applyAlignment="1" applyProtection="1">
      <alignment horizontal="left" vertical="top"/>
    </xf>
    <xf numFmtId="0" fontId="6" fillId="0" borderId="0" xfId="0" applyFont="1" applyAlignment="1" applyProtection="1">
      <alignment horizontal="right"/>
    </xf>
    <xf numFmtId="0" fontId="40" fillId="0" borderId="22" xfId="0" applyFont="1" applyBorder="1" applyAlignment="1" applyProtection="1">
      <alignment horizontal="center" vertical="center"/>
    </xf>
    <xf numFmtId="0" fontId="40" fillId="0" borderId="56" xfId="0" applyFont="1" applyBorder="1" applyAlignment="1" applyProtection="1">
      <alignment horizontal="center" vertical="center"/>
    </xf>
    <xf numFmtId="0" fontId="40" fillId="0" borderId="23" xfId="0" applyFont="1" applyBorder="1" applyAlignment="1" applyProtection="1">
      <alignment horizontal="center" vertical="center"/>
    </xf>
    <xf numFmtId="0" fontId="11" fillId="0" borderId="59" xfId="0" applyFont="1" applyBorder="1" applyAlignment="1" applyProtection="1">
      <alignment horizontal="center" wrapText="1" shrinkToFit="1"/>
      <protection locked="0"/>
    </xf>
    <xf numFmtId="0" fontId="11" fillId="0" borderId="53" xfId="0" applyFont="1" applyBorder="1" applyAlignment="1" applyProtection="1">
      <alignment horizontal="center" wrapText="1" shrinkToFit="1"/>
      <protection locked="0"/>
    </xf>
    <xf numFmtId="0" fontId="11" fillId="0" borderId="57" xfId="0" applyFont="1" applyBorder="1" applyAlignment="1" applyProtection="1">
      <alignment horizontal="center" wrapText="1" shrinkToFit="1"/>
      <protection locked="0"/>
    </xf>
    <xf numFmtId="0" fontId="40" fillId="7" borderId="51" xfId="0" applyFont="1" applyFill="1" applyBorder="1" applyAlignment="1" applyProtection="1">
      <alignment horizontal="center" vertical="center"/>
    </xf>
    <xf numFmtId="0" fontId="40" fillId="7" borderId="52" xfId="0" applyFont="1" applyFill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wrapText="1" shrinkToFit="1"/>
      <protection locked="0"/>
    </xf>
    <xf numFmtId="0" fontId="11" fillId="0" borderId="43" xfId="0" applyFont="1" applyBorder="1" applyAlignment="1" applyProtection="1">
      <alignment horizontal="center" wrapText="1" shrinkToFit="1"/>
      <protection locked="0"/>
    </xf>
    <xf numFmtId="0" fontId="11" fillId="0" borderId="74" xfId="0" applyFont="1" applyBorder="1" applyAlignment="1" applyProtection="1">
      <alignment horizontal="center" wrapText="1" shrinkToFit="1"/>
      <protection locked="0"/>
    </xf>
    <xf numFmtId="0" fontId="11" fillId="0" borderId="54" xfId="0" applyFont="1" applyBorder="1" applyAlignment="1" applyProtection="1">
      <alignment horizontal="center" wrapText="1" shrinkToFit="1"/>
      <protection locked="0"/>
    </xf>
    <xf numFmtId="0" fontId="11" fillId="0" borderId="58" xfId="0" applyFont="1" applyBorder="1" applyAlignment="1" applyProtection="1">
      <alignment horizontal="center" wrapText="1" shrinkToFit="1"/>
      <protection locked="0"/>
    </xf>
    <xf numFmtId="0" fontId="80" fillId="0" borderId="22" xfId="0" applyFont="1" applyBorder="1" applyAlignment="1" applyProtection="1">
      <alignment horizontal="center" vertical="center" wrapText="1"/>
    </xf>
    <xf numFmtId="0" fontId="80" fillId="0" borderId="56" xfId="0" applyFont="1" applyBorder="1" applyAlignment="1" applyProtection="1">
      <alignment horizontal="center" vertical="center" wrapText="1"/>
    </xf>
    <xf numFmtId="0" fontId="80" fillId="0" borderId="23" xfId="0" applyFont="1" applyBorder="1" applyAlignment="1" applyProtection="1">
      <alignment horizontal="center" vertical="center" wrapText="1"/>
    </xf>
    <xf numFmtId="0" fontId="11" fillId="0" borderId="45" xfId="0" applyFont="1" applyBorder="1" applyAlignment="1" applyProtection="1">
      <alignment horizontal="center" wrapText="1" shrinkToFit="1"/>
      <protection locked="0"/>
    </xf>
    <xf numFmtId="0" fontId="11" fillId="0" borderId="46" xfId="0" applyFont="1" applyBorder="1" applyAlignment="1" applyProtection="1">
      <alignment horizontal="center" wrapText="1" shrinkToFit="1"/>
      <protection locked="0"/>
    </xf>
    <xf numFmtId="0" fontId="79" fillId="0" borderId="22" xfId="0" applyFont="1" applyBorder="1" applyAlignment="1" applyProtection="1">
      <alignment horizontal="left" vertical="center" wrapText="1"/>
    </xf>
    <xf numFmtId="0" fontId="40" fillId="0" borderId="56" xfId="0" applyFont="1" applyBorder="1" applyAlignment="1" applyProtection="1">
      <alignment horizontal="left" vertical="center"/>
    </xf>
    <xf numFmtId="0" fontId="40" fillId="0" borderId="23" xfId="0" applyFont="1" applyBorder="1" applyAlignment="1" applyProtection="1">
      <alignment horizontal="left" vertical="center"/>
    </xf>
    <xf numFmtId="0" fontId="40" fillId="7" borderId="28" xfId="0" applyFont="1" applyFill="1" applyBorder="1" applyAlignment="1" applyProtection="1">
      <alignment horizontal="center" vertical="center"/>
    </xf>
    <xf numFmtId="0" fontId="40" fillId="7" borderId="29" xfId="0" applyFont="1" applyFill="1" applyBorder="1" applyAlignment="1" applyProtection="1">
      <alignment horizontal="center" vertical="center"/>
    </xf>
    <xf numFmtId="0" fontId="11" fillId="0" borderId="51" xfId="0" applyFont="1" applyBorder="1" applyAlignment="1" applyProtection="1">
      <alignment horizontal="center" wrapText="1" shrinkToFit="1"/>
      <protection locked="0"/>
    </xf>
    <xf numFmtId="0" fontId="11" fillId="0" borderId="52" xfId="0" applyFont="1" applyBorder="1" applyAlignment="1" applyProtection="1">
      <alignment horizontal="center" wrapText="1" shrinkToFit="1"/>
      <protection locked="0"/>
    </xf>
  </cellXfs>
  <cellStyles count="4">
    <cellStyle name="Moeda" xfId="1" builtinId="4"/>
    <cellStyle name="Normal" xfId="0" builtinId="0"/>
    <cellStyle name="Normal 5" xfId="3"/>
    <cellStyle name="Percentagem" xfId="2" builtinId="5"/>
  </cellStyles>
  <dxfs count="1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strike/>
      </font>
    </dxf>
    <dxf>
      <font>
        <color rgb="FFFF0000"/>
      </font>
    </dxf>
    <dxf>
      <font>
        <color rgb="FFFF0000"/>
      </font>
    </dxf>
    <dxf>
      <font>
        <strike/>
      </font>
    </dxf>
    <dxf>
      <font>
        <color rgb="FF017F01"/>
      </font>
    </dxf>
    <dxf>
      <font>
        <color rgb="FF666666"/>
      </font>
    </dxf>
    <dxf>
      <font>
        <color rgb="FF810000"/>
      </font>
    </dxf>
    <dxf>
      <font>
        <color rgb="FFFFCB00"/>
      </font>
    </dxf>
  </dxfs>
  <tableStyles count="0" defaultTableStyle="TableStyleMedium2" defaultPivotStyle="PivotStyleLight16"/>
  <colors>
    <mruColors>
      <color rgb="FFFFCB00"/>
      <color rgb="FF810000"/>
      <color rgb="FF666666"/>
      <color rgb="FF017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72490</xdr:colOff>
      <xdr:row>6</xdr:row>
      <xdr:rowOff>104015</xdr:rowOff>
    </xdr:from>
    <xdr:to>
      <xdr:col>7</xdr:col>
      <xdr:colOff>561975</xdr:colOff>
      <xdr:row>8</xdr:row>
      <xdr:rowOff>85724</xdr:rowOff>
    </xdr:to>
    <xdr:pic>
      <xdr:nvPicPr>
        <xdr:cNvPr id="7" name="Picture 2" descr="Logo_PORI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1365" y="1304165"/>
          <a:ext cx="1308635" cy="381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93784</xdr:colOff>
      <xdr:row>0</xdr:row>
      <xdr:rowOff>115276</xdr:rowOff>
    </xdr:from>
    <xdr:to>
      <xdr:col>4</xdr:col>
      <xdr:colOff>349157</xdr:colOff>
      <xdr:row>6</xdr:row>
      <xdr:rowOff>28575</xdr:rowOff>
    </xdr:to>
    <xdr:pic>
      <xdr:nvPicPr>
        <xdr:cNvPr id="8" name="Imagem 7" descr="logoSICAD.jp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/>
        </a:blip>
        <a:srcRect/>
        <a:stretch>
          <a:fillRect/>
        </a:stretch>
      </xdr:blipFill>
      <xdr:spPr bwMode="auto">
        <a:xfrm>
          <a:off x="246184" y="115276"/>
          <a:ext cx="1798423" cy="111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18</xdr:col>
      <xdr:colOff>152400</xdr:colOff>
      <xdr:row>39</xdr:row>
      <xdr:rowOff>152400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228725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PT" sz="1100"/>
        </a:p>
      </xdr:txBody>
    </xdr:sp>
    <xdr:clientData/>
  </xdr:oneCellAnchor>
  <xdr:twoCellAnchor editAs="oneCell">
    <xdr:from>
      <xdr:col>8</xdr:col>
      <xdr:colOff>590547</xdr:colOff>
      <xdr:row>0</xdr:row>
      <xdr:rowOff>115276</xdr:rowOff>
    </xdr:from>
    <xdr:to>
      <xdr:col>8</xdr:col>
      <xdr:colOff>593938</xdr:colOff>
      <xdr:row>2</xdr:row>
      <xdr:rowOff>182142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71997" y="115276"/>
          <a:ext cx="3391" cy="466916"/>
        </a:xfrm>
        <a:prstGeom prst="rect">
          <a:avLst/>
        </a:prstGeom>
      </xdr:spPr>
    </xdr:pic>
    <xdr:clientData/>
  </xdr:twoCellAnchor>
  <xdr:twoCellAnchor editAs="oneCell">
    <xdr:from>
      <xdr:col>8</xdr:col>
      <xdr:colOff>685800</xdr:colOff>
      <xdr:row>1</xdr:row>
      <xdr:rowOff>95250</xdr:rowOff>
    </xdr:from>
    <xdr:to>
      <xdr:col>11</xdr:col>
      <xdr:colOff>400050</xdr:colOff>
      <xdr:row>5</xdr:row>
      <xdr:rowOff>180975</xdr:rowOff>
    </xdr:to>
    <xdr:pic>
      <xdr:nvPicPr>
        <xdr:cNvPr id="14" name="Imagem 13" descr="Logo PRI"/>
        <xdr:cNvPicPr/>
      </xdr:nvPicPr>
      <xdr:blipFill>
        <a:blip xmlns:r="http://schemas.openxmlformats.org/officeDocument/2006/relationships" r:embed="rId4" cstate="print"/>
        <a:srcRect l="21181" t="13806" r="10355" b="16063"/>
        <a:stretch>
          <a:fillRect/>
        </a:stretch>
      </xdr:blipFill>
      <xdr:spPr bwMode="auto">
        <a:xfrm>
          <a:off x="4667250" y="295275"/>
          <a:ext cx="12668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214847</xdr:colOff>
      <xdr:row>1</xdr:row>
      <xdr:rowOff>19156</xdr:rowOff>
    </xdr:from>
    <xdr:to>
      <xdr:col>1</xdr:col>
      <xdr:colOff>982579</xdr:colOff>
      <xdr:row>2</xdr:row>
      <xdr:rowOff>255672</xdr:rowOff>
    </xdr:to>
    <xdr:pic>
      <xdr:nvPicPr>
        <xdr:cNvPr id="2" name="Imagem 1" descr="logoSICAD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alphaModFix/>
        </a:blip>
        <a:srcRect/>
        <a:stretch>
          <a:fillRect/>
        </a:stretch>
      </xdr:blipFill>
      <xdr:spPr bwMode="auto">
        <a:xfrm>
          <a:off x="360229" y="169551"/>
          <a:ext cx="767732" cy="502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</xdr:row>
      <xdr:rowOff>16987</xdr:rowOff>
    </xdr:from>
    <xdr:to>
      <xdr:col>1</xdr:col>
      <xdr:colOff>956828</xdr:colOff>
      <xdr:row>2</xdr:row>
      <xdr:rowOff>255445</xdr:rowOff>
    </xdr:to>
    <xdr:pic>
      <xdr:nvPicPr>
        <xdr:cNvPr id="2" name="Imagem 1" descr="logoSICAD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alphaModFix/>
        </a:blip>
        <a:srcRect/>
        <a:stretch>
          <a:fillRect/>
        </a:stretch>
      </xdr:blipFill>
      <xdr:spPr bwMode="auto">
        <a:xfrm>
          <a:off x="315190" y="142544"/>
          <a:ext cx="823479" cy="50689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171448</xdr:colOff>
      <xdr:row>0</xdr:row>
      <xdr:rowOff>76199</xdr:rowOff>
    </xdr:from>
    <xdr:to>
      <xdr:col>1</xdr:col>
      <xdr:colOff>1208313</xdr:colOff>
      <xdr:row>4</xdr:row>
      <xdr:rowOff>76200</xdr:rowOff>
    </xdr:to>
    <xdr:pic>
      <xdr:nvPicPr>
        <xdr:cNvPr id="2" name="Imagem 1" descr="logoSICAD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alphaModFix/>
        </a:blip>
        <a:srcRect/>
        <a:stretch>
          <a:fillRect/>
        </a:stretch>
      </xdr:blipFill>
      <xdr:spPr bwMode="auto">
        <a:xfrm>
          <a:off x="285748" y="76199"/>
          <a:ext cx="1036865" cy="658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76200</xdr:rowOff>
    </xdr:from>
    <xdr:to>
      <xdr:col>1</xdr:col>
      <xdr:colOff>1123950</xdr:colOff>
      <xdr:row>3</xdr:row>
      <xdr:rowOff>219075</xdr:rowOff>
    </xdr:to>
    <xdr:pic>
      <xdr:nvPicPr>
        <xdr:cNvPr id="2" name="Imagem 1" descr="logoSICAD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alphaModFix/>
        </a:blip>
        <a:srcRect/>
        <a:stretch>
          <a:fillRect/>
        </a:stretch>
      </xdr:blipFill>
      <xdr:spPr bwMode="auto">
        <a:xfrm>
          <a:off x="152399" y="76200"/>
          <a:ext cx="1095376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22</xdr:row>
          <xdr:rowOff>47625</xdr:rowOff>
        </xdr:from>
        <xdr:to>
          <xdr:col>6</xdr:col>
          <xdr:colOff>161925</xdr:colOff>
          <xdr:row>22</xdr:row>
          <xdr:rowOff>266700</xdr:rowOff>
        </xdr:to>
        <xdr:sp macro="" textlink="">
          <xdr:nvSpPr>
            <xdr:cNvPr id="4099" name="Caixa de verificação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23</xdr:row>
          <xdr:rowOff>47625</xdr:rowOff>
        </xdr:from>
        <xdr:to>
          <xdr:col>6</xdr:col>
          <xdr:colOff>161925</xdr:colOff>
          <xdr:row>23</xdr:row>
          <xdr:rowOff>266700</xdr:rowOff>
        </xdr:to>
        <xdr:sp macro="" textlink="">
          <xdr:nvSpPr>
            <xdr:cNvPr id="4100" name="Caixa de verificação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24</xdr:row>
          <xdr:rowOff>47625</xdr:rowOff>
        </xdr:from>
        <xdr:to>
          <xdr:col>6</xdr:col>
          <xdr:colOff>161925</xdr:colOff>
          <xdr:row>24</xdr:row>
          <xdr:rowOff>266700</xdr:rowOff>
        </xdr:to>
        <xdr:sp macro="" textlink="">
          <xdr:nvSpPr>
            <xdr:cNvPr id="4101" name="Caixa de verificação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25</xdr:row>
          <xdr:rowOff>47625</xdr:rowOff>
        </xdr:from>
        <xdr:to>
          <xdr:col>6</xdr:col>
          <xdr:colOff>161925</xdr:colOff>
          <xdr:row>25</xdr:row>
          <xdr:rowOff>266700</xdr:rowOff>
        </xdr:to>
        <xdr:sp macro="" textlink="">
          <xdr:nvSpPr>
            <xdr:cNvPr id="4102" name="Caixa de verificação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26</xdr:row>
          <xdr:rowOff>47625</xdr:rowOff>
        </xdr:from>
        <xdr:to>
          <xdr:col>6</xdr:col>
          <xdr:colOff>161925</xdr:colOff>
          <xdr:row>26</xdr:row>
          <xdr:rowOff>266700</xdr:rowOff>
        </xdr:to>
        <xdr:sp macro="" textlink="">
          <xdr:nvSpPr>
            <xdr:cNvPr id="4103" name="Caixa de verificação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27</xdr:row>
          <xdr:rowOff>47625</xdr:rowOff>
        </xdr:from>
        <xdr:to>
          <xdr:col>6</xdr:col>
          <xdr:colOff>161925</xdr:colOff>
          <xdr:row>27</xdr:row>
          <xdr:rowOff>266700</xdr:rowOff>
        </xdr:to>
        <xdr:sp macro="" textlink="">
          <xdr:nvSpPr>
            <xdr:cNvPr id="4104" name="Caixa de verificação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28</xdr:row>
          <xdr:rowOff>47625</xdr:rowOff>
        </xdr:from>
        <xdr:to>
          <xdr:col>6</xdr:col>
          <xdr:colOff>161925</xdr:colOff>
          <xdr:row>28</xdr:row>
          <xdr:rowOff>266700</xdr:rowOff>
        </xdr:to>
        <xdr:sp macro="" textlink="">
          <xdr:nvSpPr>
            <xdr:cNvPr id="4105" name="Caixa de verificação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29</xdr:row>
          <xdr:rowOff>47625</xdr:rowOff>
        </xdr:from>
        <xdr:to>
          <xdr:col>6</xdr:col>
          <xdr:colOff>161925</xdr:colOff>
          <xdr:row>29</xdr:row>
          <xdr:rowOff>266700</xdr:rowOff>
        </xdr:to>
        <xdr:sp macro="" textlink="">
          <xdr:nvSpPr>
            <xdr:cNvPr id="4106" name="Caixa de verificação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30</xdr:row>
          <xdr:rowOff>47625</xdr:rowOff>
        </xdr:from>
        <xdr:to>
          <xdr:col>6</xdr:col>
          <xdr:colOff>161925</xdr:colOff>
          <xdr:row>30</xdr:row>
          <xdr:rowOff>266700</xdr:rowOff>
        </xdr:to>
        <xdr:sp macro="" textlink="">
          <xdr:nvSpPr>
            <xdr:cNvPr id="4107" name="Caixa de verificação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31</xdr:row>
          <xdr:rowOff>38100</xdr:rowOff>
        </xdr:from>
        <xdr:to>
          <xdr:col>6</xdr:col>
          <xdr:colOff>161925</xdr:colOff>
          <xdr:row>31</xdr:row>
          <xdr:rowOff>257175</xdr:rowOff>
        </xdr:to>
        <xdr:sp macro="" textlink="">
          <xdr:nvSpPr>
            <xdr:cNvPr id="4108" name="Caixa de verificação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32</xdr:row>
          <xdr:rowOff>38100</xdr:rowOff>
        </xdr:from>
        <xdr:to>
          <xdr:col>6</xdr:col>
          <xdr:colOff>161925</xdr:colOff>
          <xdr:row>32</xdr:row>
          <xdr:rowOff>257175</xdr:rowOff>
        </xdr:to>
        <xdr:sp macro="" textlink="">
          <xdr:nvSpPr>
            <xdr:cNvPr id="4109" name="Caixa de verificação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33</xdr:row>
          <xdr:rowOff>38100</xdr:rowOff>
        </xdr:from>
        <xdr:to>
          <xdr:col>6</xdr:col>
          <xdr:colOff>161925</xdr:colOff>
          <xdr:row>33</xdr:row>
          <xdr:rowOff>257175</xdr:rowOff>
        </xdr:to>
        <xdr:sp macro="" textlink="">
          <xdr:nvSpPr>
            <xdr:cNvPr id="4110" name="Caixa de verificação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34</xdr:row>
          <xdr:rowOff>38100</xdr:rowOff>
        </xdr:from>
        <xdr:to>
          <xdr:col>6</xdr:col>
          <xdr:colOff>161925</xdr:colOff>
          <xdr:row>34</xdr:row>
          <xdr:rowOff>257175</xdr:rowOff>
        </xdr:to>
        <xdr:sp macro="" textlink="">
          <xdr:nvSpPr>
            <xdr:cNvPr id="4111" name="Caixa de verificação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35</xdr:row>
          <xdr:rowOff>38100</xdr:rowOff>
        </xdr:from>
        <xdr:to>
          <xdr:col>6</xdr:col>
          <xdr:colOff>161925</xdr:colOff>
          <xdr:row>35</xdr:row>
          <xdr:rowOff>257175</xdr:rowOff>
        </xdr:to>
        <xdr:sp macro="" textlink="">
          <xdr:nvSpPr>
            <xdr:cNvPr id="4112" name="Caixa de verificação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36</xdr:row>
          <xdr:rowOff>38100</xdr:rowOff>
        </xdr:from>
        <xdr:to>
          <xdr:col>6</xdr:col>
          <xdr:colOff>161925</xdr:colOff>
          <xdr:row>36</xdr:row>
          <xdr:rowOff>257175</xdr:rowOff>
        </xdr:to>
        <xdr:sp macro="" textlink="">
          <xdr:nvSpPr>
            <xdr:cNvPr id="4113" name="Caixa de verificação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37</xdr:row>
          <xdr:rowOff>38100</xdr:rowOff>
        </xdr:from>
        <xdr:to>
          <xdr:col>6</xdr:col>
          <xdr:colOff>161925</xdr:colOff>
          <xdr:row>37</xdr:row>
          <xdr:rowOff>257175</xdr:rowOff>
        </xdr:to>
        <xdr:sp macro="" textlink="">
          <xdr:nvSpPr>
            <xdr:cNvPr id="4114" name="Caixa de verificação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38</xdr:row>
          <xdr:rowOff>38100</xdr:rowOff>
        </xdr:from>
        <xdr:to>
          <xdr:col>6</xdr:col>
          <xdr:colOff>161925</xdr:colOff>
          <xdr:row>38</xdr:row>
          <xdr:rowOff>257175</xdr:rowOff>
        </xdr:to>
        <xdr:sp macro="" textlink="">
          <xdr:nvSpPr>
            <xdr:cNvPr id="4115" name="Caixa de verificação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B1:N54"/>
  <sheetViews>
    <sheetView showGridLines="0" showRowColHeaders="0" zoomScaleNormal="100" workbookViewId="0">
      <selection activeCell="E18" sqref="E18:L18"/>
    </sheetView>
  </sheetViews>
  <sheetFormatPr defaultColWidth="12.42578125" defaultRowHeight="15" x14ac:dyDescent="0.25"/>
  <cols>
    <col min="1" max="1" width="2.28515625" style="51" customWidth="1"/>
    <col min="2" max="3" width="11" style="51" customWidth="1"/>
    <col min="4" max="4" width="1.140625" style="51" customWidth="1"/>
    <col min="5" max="6" width="11" style="51" customWidth="1"/>
    <col min="7" max="7" width="1.28515625" style="51" customWidth="1"/>
    <col min="8" max="9" width="11" style="51" customWidth="1"/>
    <col min="10" max="10" width="1.28515625" style="51" customWidth="1"/>
    <col min="11" max="12" width="11" style="51" customWidth="1"/>
    <col min="13" max="16384" width="12.42578125" style="51"/>
  </cols>
  <sheetData>
    <row r="1" spans="2:13" ht="15.75" customHeight="1" x14ac:dyDescent="0.25"/>
    <row r="2" spans="2:13" ht="15.75" customHeight="1" x14ac:dyDescent="0.25"/>
    <row r="3" spans="2:13" ht="15.75" customHeight="1" x14ac:dyDescent="0.25"/>
    <row r="4" spans="2:13" ht="15.75" customHeight="1" x14ac:dyDescent="0.25"/>
    <row r="5" spans="2:13" ht="15.75" customHeight="1" x14ac:dyDescent="0.25"/>
    <row r="6" spans="2:13" ht="15.75" customHeight="1" x14ac:dyDescent="0.25"/>
    <row r="7" spans="2:13" ht="15.75" customHeight="1" x14ac:dyDescent="0.25"/>
    <row r="8" spans="2:13" ht="15.75" customHeight="1" x14ac:dyDescent="0.25"/>
    <row r="9" spans="2:13" ht="15.75" customHeight="1" x14ac:dyDescent="0.25"/>
    <row r="10" spans="2:13" ht="43.5" customHeight="1" x14ac:dyDescent="0.25">
      <c r="B10" s="306" t="s">
        <v>53</v>
      </c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52"/>
    </row>
    <row r="11" spans="2:13" ht="21" customHeight="1" x14ac:dyDescent="0.25">
      <c r="D11" s="53"/>
      <c r="E11" s="53"/>
      <c r="F11" s="53"/>
      <c r="G11" s="53"/>
      <c r="H11" s="53"/>
      <c r="I11" s="53"/>
      <c r="J11" s="53"/>
      <c r="K11" s="53"/>
      <c r="L11" s="53"/>
      <c r="M11" s="52"/>
    </row>
    <row r="12" spans="2:13" ht="23.25" customHeight="1" x14ac:dyDescent="0.25">
      <c r="C12" s="309" t="s">
        <v>54</v>
      </c>
      <c r="D12" s="309"/>
      <c r="E12" s="309"/>
      <c r="F12" s="309"/>
      <c r="G12" s="309"/>
      <c r="H12" s="309"/>
      <c r="I12" s="309"/>
      <c r="J12" s="309"/>
      <c r="K12" s="309"/>
      <c r="L12" s="54"/>
    </row>
    <row r="13" spans="2:13" ht="8.25" customHeight="1" x14ac:dyDescent="0.25">
      <c r="C13" s="55"/>
      <c r="D13" s="55"/>
      <c r="E13" s="55"/>
      <c r="F13" s="55"/>
      <c r="G13" s="55"/>
      <c r="H13" s="55"/>
      <c r="I13" s="55"/>
      <c r="J13" s="55"/>
      <c r="K13" s="55"/>
      <c r="L13" s="54"/>
    </row>
    <row r="14" spans="2:13" ht="23.25" x14ac:dyDescent="0.35">
      <c r="C14" s="308" t="s">
        <v>58</v>
      </c>
      <c r="D14" s="308"/>
      <c r="E14" s="308"/>
      <c r="F14" s="308"/>
      <c r="G14" s="308"/>
      <c r="H14" s="308"/>
      <c r="I14" s="308"/>
      <c r="J14" s="308"/>
      <c r="K14" s="308"/>
      <c r="L14" s="56"/>
    </row>
    <row r="15" spans="2:13" ht="15" customHeight="1" x14ac:dyDescent="0.25">
      <c r="D15" s="57"/>
      <c r="E15" s="57"/>
      <c r="F15" s="57"/>
      <c r="G15" s="57"/>
      <c r="H15" s="57"/>
      <c r="I15" s="57"/>
      <c r="J15" s="57"/>
      <c r="K15" s="57"/>
      <c r="L15" s="57"/>
    </row>
    <row r="16" spans="2:13" ht="16.5" thickBot="1" x14ac:dyDescent="0.3">
      <c r="B16" s="307" t="s">
        <v>55</v>
      </c>
      <c r="C16" s="307"/>
      <c r="D16" s="307"/>
      <c r="E16" s="307"/>
      <c r="F16" s="307"/>
      <c r="G16" s="307"/>
      <c r="H16" s="307"/>
      <c r="I16" s="307"/>
      <c r="J16" s="307"/>
      <c r="K16" s="307"/>
      <c r="L16" s="307"/>
    </row>
    <row r="17" spans="2:14" ht="17.25" customHeight="1" thickTop="1" x14ac:dyDescent="0.25">
      <c r="D17" s="57"/>
      <c r="E17" s="57"/>
      <c r="F17" s="57"/>
      <c r="G17" s="57"/>
      <c r="H17" s="57"/>
      <c r="I17" s="57"/>
      <c r="J17" s="57"/>
      <c r="K17" s="57"/>
      <c r="L17" s="57"/>
    </row>
    <row r="18" spans="2:14" ht="23.25" customHeight="1" x14ac:dyDescent="0.25">
      <c r="B18" s="58" t="s">
        <v>47</v>
      </c>
      <c r="D18" s="59"/>
      <c r="E18" s="303"/>
      <c r="F18" s="304"/>
      <c r="G18" s="304"/>
      <c r="H18" s="304"/>
      <c r="I18" s="304"/>
      <c r="J18" s="304"/>
      <c r="K18" s="304"/>
      <c r="L18" s="305"/>
    </row>
    <row r="19" spans="2:14" ht="3" customHeight="1" x14ac:dyDescent="0.25">
      <c r="B19" s="60"/>
      <c r="D19" s="59"/>
      <c r="E19" s="59"/>
      <c r="F19" s="59"/>
      <c r="G19" s="59"/>
      <c r="H19" s="59"/>
      <c r="I19" s="59"/>
      <c r="J19" s="59"/>
      <c r="K19" s="59"/>
      <c r="L19" s="59"/>
    </row>
    <row r="20" spans="2:14" ht="23.25" customHeight="1" x14ac:dyDescent="0.25">
      <c r="B20" s="58" t="s">
        <v>48</v>
      </c>
      <c r="D20" s="59"/>
      <c r="E20" s="312"/>
      <c r="F20" s="313"/>
      <c r="G20" s="313"/>
      <c r="H20" s="313"/>
      <c r="I20" s="313"/>
      <c r="J20" s="313"/>
      <c r="K20" s="313"/>
      <c r="L20" s="314"/>
    </row>
    <row r="21" spans="2:14" ht="3" customHeight="1" x14ac:dyDescent="0.25">
      <c r="B21" s="60"/>
      <c r="D21" s="59"/>
      <c r="E21" s="59"/>
      <c r="F21" s="59"/>
      <c r="G21" s="59"/>
      <c r="H21" s="59"/>
      <c r="I21" s="59"/>
      <c r="J21" s="59"/>
      <c r="K21" s="59"/>
      <c r="L21" s="59"/>
    </row>
    <row r="22" spans="2:14" ht="23.25" customHeight="1" x14ac:dyDescent="0.25">
      <c r="B22" s="58" t="s">
        <v>50</v>
      </c>
      <c r="D22" s="59"/>
      <c r="E22" s="315"/>
      <c r="F22" s="316"/>
      <c r="G22" s="316"/>
      <c r="H22" s="316"/>
      <c r="I22" s="316"/>
      <c r="J22" s="316"/>
      <c r="K22" s="316"/>
      <c r="L22" s="317"/>
    </row>
    <row r="23" spans="2:14" ht="3" customHeight="1" x14ac:dyDescent="0.25">
      <c r="B23" s="60"/>
      <c r="D23" s="59"/>
      <c r="E23" s="48"/>
      <c r="F23" s="48"/>
      <c r="G23" s="48"/>
      <c r="H23" s="48"/>
      <c r="I23" s="48"/>
      <c r="J23" s="48"/>
      <c r="K23" s="48"/>
      <c r="L23" s="48"/>
    </row>
    <row r="24" spans="2:14" ht="23.25" customHeight="1" x14ac:dyDescent="0.25">
      <c r="B24" s="58" t="s">
        <v>49</v>
      </c>
      <c r="D24" s="59"/>
      <c r="E24" s="318"/>
      <c r="F24" s="319"/>
      <c r="G24" s="319"/>
      <c r="H24" s="319"/>
      <c r="I24" s="319"/>
      <c r="J24" s="319"/>
      <c r="K24" s="319"/>
      <c r="L24" s="320"/>
    </row>
    <row r="25" spans="2:14" ht="15.75" customHeight="1" x14ac:dyDescent="0.25">
      <c r="D25" s="59"/>
      <c r="E25" s="61"/>
      <c r="F25" s="61"/>
      <c r="G25" s="61"/>
      <c r="H25" s="61"/>
      <c r="I25" s="61"/>
      <c r="J25" s="61"/>
      <c r="K25" s="61"/>
      <c r="L25" s="61"/>
    </row>
    <row r="26" spans="2:14" ht="22.5" customHeight="1" x14ac:dyDescent="0.25">
      <c r="B26" s="62" t="s">
        <v>51</v>
      </c>
      <c r="D26" s="59"/>
      <c r="E26" s="310">
        <v>0</v>
      </c>
      <c r="F26" s="311"/>
      <c r="G26" s="59"/>
      <c r="H26" s="310">
        <v>0</v>
      </c>
      <c r="I26" s="311"/>
      <c r="J26" s="59"/>
      <c r="K26" s="63" t="s">
        <v>52</v>
      </c>
      <c r="L26" s="64">
        <f>(DATEDIF(E26,H26,"m"))+1</f>
        <v>1</v>
      </c>
      <c r="M26" s="65">
        <f>H26-E26</f>
        <v>0</v>
      </c>
    </row>
    <row r="27" spans="2:14" ht="15.75" x14ac:dyDescent="0.25">
      <c r="D27" s="59"/>
      <c r="E27" s="49"/>
      <c r="F27" s="49"/>
      <c r="G27" s="59"/>
      <c r="H27" s="49"/>
      <c r="I27" s="49"/>
      <c r="J27" s="59"/>
      <c r="K27" s="63"/>
      <c r="L27" s="61"/>
      <c r="M27" s="66"/>
    </row>
    <row r="28" spans="2:14" ht="15.75" x14ac:dyDescent="0.25">
      <c r="D28" s="59"/>
      <c r="E28" s="49"/>
      <c r="F28" s="49"/>
      <c r="G28" s="59"/>
      <c r="H28" s="49"/>
      <c r="I28" s="49"/>
      <c r="J28" s="59"/>
      <c r="K28" s="63"/>
      <c r="L28" s="61"/>
      <c r="M28" s="66"/>
    </row>
    <row r="29" spans="2:14" ht="15.75" x14ac:dyDescent="0.25">
      <c r="B29" s="52"/>
      <c r="C29" s="52"/>
      <c r="D29" s="67"/>
      <c r="E29" s="49"/>
      <c r="F29" s="49"/>
      <c r="G29" s="67"/>
      <c r="H29" s="49"/>
      <c r="I29" s="49"/>
      <c r="J29" s="67"/>
      <c r="K29" s="68"/>
      <c r="L29" s="61"/>
      <c r="M29" s="69"/>
      <c r="N29" s="52"/>
    </row>
    <row r="30" spans="2:14" ht="34.5" customHeight="1" x14ac:dyDescent="0.25">
      <c r="B30" s="302" t="s">
        <v>84</v>
      </c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52"/>
      <c r="N30" s="52"/>
    </row>
    <row r="31" spans="2:14" ht="18" x14ac:dyDescent="0.25">
      <c r="B31" s="297"/>
      <c r="C31" s="297"/>
      <c r="D31" s="296"/>
      <c r="E31" s="296"/>
      <c r="F31" s="296"/>
      <c r="G31" s="296"/>
      <c r="H31" s="296"/>
      <c r="I31" s="296"/>
      <c r="J31" s="296"/>
      <c r="K31" s="296"/>
      <c r="L31" s="296"/>
      <c r="M31" s="52"/>
      <c r="N31" s="52"/>
    </row>
    <row r="32" spans="2:14" ht="15.75" x14ac:dyDescent="0.25">
      <c r="B32" s="297"/>
      <c r="C32" s="297"/>
      <c r="D32" s="297"/>
      <c r="E32" s="298" t="s">
        <v>85</v>
      </c>
      <c r="F32" s="297"/>
      <c r="G32" s="297"/>
      <c r="H32" s="297"/>
      <c r="I32" s="297"/>
      <c r="J32" s="297"/>
      <c r="K32" s="297"/>
      <c r="L32" s="297"/>
      <c r="M32" s="52"/>
      <c r="N32" s="52"/>
    </row>
    <row r="33" spans="2:14" ht="3.75" customHeight="1" x14ac:dyDescent="0.25">
      <c r="B33" s="297"/>
      <c r="C33" s="299"/>
      <c r="D33" s="299"/>
      <c r="E33" s="300"/>
      <c r="F33" s="299"/>
      <c r="G33" s="297"/>
      <c r="H33" s="297"/>
      <c r="I33" s="297"/>
      <c r="J33" s="297"/>
      <c r="K33" s="297"/>
      <c r="L33" s="297"/>
      <c r="M33" s="52"/>
      <c r="N33" s="52"/>
    </row>
    <row r="34" spans="2:14" ht="15.75" x14ac:dyDescent="0.25">
      <c r="B34" s="297"/>
      <c r="C34" s="301"/>
      <c r="D34" s="297"/>
      <c r="E34" s="298" t="s">
        <v>86</v>
      </c>
      <c r="F34" s="297"/>
      <c r="G34" s="297"/>
      <c r="H34" s="297"/>
      <c r="I34" s="297"/>
      <c r="J34" s="297"/>
      <c r="K34" s="297"/>
      <c r="L34" s="297"/>
      <c r="M34" s="52"/>
      <c r="N34" s="52"/>
    </row>
    <row r="35" spans="2:14" ht="3.75" customHeight="1" x14ac:dyDescent="0.25">
      <c r="B35" s="297"/>
      <c r="C35" s="297"/>
      <c r="D35" s="297"/>
      <c r="E35" s="298"/>
      <c r="F35" s="297"/>
      <c r="G35" s="297"/>
      <c r="H35" s="297"/>
      <c r="I35" s="297"/>
      <c r="J35" s="297"/>
      <c r="K35" s="297"/>
      <c r="L35" s="297"/>
      <c r="M35" s="52"/>
      <c r="N35" s="52"/>
    </row>
    <row r="36" spans="2:14" ht="15.75" x14ac:dyDescent="0.25">
      <c r="B36" s="297"/>
      <c r="C36" s="297"/>
      <c r="D36" s="297"/>
      <c r="E36" s="298" t="s">
        <v>87</v>
      </c>
      <c r="F36" s="297"/>
      <c r="G36" s="297"/>
      <c r="H36" s="297"/>
      <c r="I36" s="297"/>
      <c r="J36" s="297"/>
      <c r="K36" s="297"/>
      <c r="L36" s="297"/>
      <c r="M36" s="52"/>
      <c r="N36" s="52"/>
    </row>
    <row r="37" spans="2:14" ht="3.75" customHeight="1" x14ac:dyDescent="0.25">
      <c r="B37" s="297"/>
      <c r="C37" s="297"/>
      <c r="D37" s="297"/>
      <c r="E37" s="298"/>
      <c r="F37" s="297"/>
      <c r="G37" s="297"/>
      <c r="H37" s="297"/>
      <c r="I37" s="297"/>
      <c r="J37" s="297"/>
      <c r="K37" s="297"/>
      <c r="L37" s="297"/>
      <c r="M37" s="52"/>
      <c r="N37" s="52"/>
    </row>
    <row r="38" spans="2:14" ht="15.75" x14ac:dyDescent="0.25">
      <c r="B38" s="297"/>
      <c r="C38" s="297"/>
      <c r="D38" s="297"/>
      <c r="E38" s="298" t="s">
        <v>88</v>
      </c>
      <c r="F38" s="297"/>
      <c r="G38" s="297"/>
      <c r="H38" s="297"/>
      <c r="I38" s="297"/>
      <c r="J38" s="297"/>
      <c r="K38" s="297"/>
      <c r="L38" s="297"/>
      <c r="M38" s="52"/>
      <c r="N38" s="52"/>
    </row>
    <row r="39" spans="2:14" ht="3.75" customHeight="1" x14ac:dyDescent="0.25">
      <c r="B39" s="297"/>
      <c r="C39" s="297"/>
      <c r="D39" s="297"/>
      <c r="E39" s="298"/>
      <c r="F39" s="297"/>
      <c r="G39" s="297"/>
      <c r="H39" s="297"/>
      <c r="I39" s="297"/>
      <c r="J39" s="297"/>
      <c r="K39" s="297"/>
      <c r="L39" s="297"/>
      <c r="M39" s="52"/>
      <c r="N39" s="52"/>
    </row>
    <row r="40" spans="2:14" ht="15.75" x14ac:dyDescent="0.25">
      <c r="B40" s="297"/>
      <c r="C40" s="297"/>
      <c r="D40" s="297"/>
      <c r="E40" s="298" t="s">
        <v>89</v>
      </c>
      <c r="F40" s="297"/>
      <c r="G40" s="297"/>
      <c r="H40" s="297"/>
      <c r="I40" s="297"/>
      <c r="J40" s="297"/>
      <c r="K40" s="297"/>
      <c r="L40" s="297"/>
      <c r="M40" s="52"/>
      <c r="N40" s="52"/>
    </row>
    <row r="41" spans="2:14" ht="3.75" customHeight="1" x14ac:dyDescent="0.25">
      <c r="B41" s="297"/>
      <c r="C41" s="297"/>
      <c r="D41" s="297"/>
      <c r="E41" s="298"/>
      <c r="F41" s="297"/>
      <c r="G41" s="297"/>
      <c r="H41" s="297"/>
      <c r="I41" s="297"/>
      <c r="J41" s="297"/>
      <c r="K41" s="297"/>
      <c r="L41" s="297"/>
      <c r="M41" s="52"/>
      <c r="N41" s="52"/>
    </row>
    <row r="42" spans="2:14" ht="15.75" x14ac:dyDescent="0.25">
      <c r="B42" s="297"/>
      <c r="C42" s="297"/>
      <c r="D42" s="297"/>
      <c r="E42" s="298" t="s">
        <v>90</v>
      </c>
      <c r="F42" s="297"/>
      <c r="G42" s="297"/>
      <c r="H42" s="297"/>
      <c r="I42" s="297"/>
      <c r="J42" s="297"/>
      <c r="K42" s="297"/>
      <c r="L42" s="297"/>
      <c r="M42" s="52"/>
      <c r="N42" s="52"/>
    </row>
    <row r="43" spans="2:14" x14ac:dyDescent="0.2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2:14" x14ac:dyDescent="0.25">
      <c r="B44" s="70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2:14" x14ac:dyDescent="0.25">
      <c r="B45" s="70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</row>
    <row r="46" spans="2:14" x14ac:dyDescent="0.25">
      <c r="B46" s="71"/>
    </row>
    <row r="47" spans="2:14" x14ac:dyDescent="0.25">
      <c r="B47" s="71"/>
    </row>
    <row r="48" spans="2:14" x14ac:dyDescent="0.25">
      <c r="B48" s="71"/>
    </row>
    <row r="49" spans="2:2" x14ac:dyDescent="0.25">
      <c r="B49" s="71"/>
    </row>
    <row r="50" spans="2:2" x14ac:dyDescent="0.25">
      <c r="B50" s="71"/>
    </row>
    <row r="51" spans="2:2" x14ac:dyDescent="0.25">
      <c r="B51" s="72" t="s">
        <v>56</v>
      </c>
    </row>
    <row r="52" spans="2:2" x14ac:dyDescent="0.25">
      <c r="B52" s="72" t="s">
        <v>57</v>
      </c>
    </row>
    <row r="53" spans="2:2" x14ac:dyDescent="0.25">
      <c r="B53" s="72" t="s">
        <v>58</v>
      </c>
    </row>
    <row r="54" spans="2:2" x14ac:dyDescent="0.25">
      <c r="B54" s="72" t="s">
        <v>59</v>
      </c>
    </row>
  </sheetData>
  <sheetProtection algorithmName="SHA-512" hashValue="o2FTmjb5ddubcM0lct7/xAngX6FVeK/B7xy4iLdNtE/9QEBskpMpWxBe8MsMa9Qvw9sbGPSBvAfFoUXPXeZzPw==" saltValue="Q02naqTLdDP5E6P/reAY2Q==" spinCount="100000" sheet="1" objects="1" scenarios="1" selectLockedCells="1"/>
  <mergeCells count="11">
    <mergeCell ref="B30:L30"/>
    <mergeCell ref="E18:L18"/>
    <mergeCell ref="B10:L10"/>
    <mergeCell ref="B16:L16"/>
    <mergeCell ref="C14:K14"/>
    <mergeCell ref="C12:K12"/>
    <mergeCell ref="E26:F26"/>
    <mergeCell ref="H26:I26"/>
    <mergeCell ref="E20:L20"/>
    <mergeCell ref="E22:L22"/>
    <mergeCell ref="E24:L24"/>
  </mergeCells>
  <conditionalFormatting sqref="C14:K14">
    <cfRule type="cellIs" dxfId="9" priority="1" operator="equal">
      <formula>$B$54</formula>
    </cfRule>
    <cfRule type="cellIs" dxfId="8" priority="2" operator="equal">
      <formula>$B$53</formula>
    </cfRule>
    <cfRule type="cellIs" dxfId="7" priority="3" operator="equal">
      <formula>$B$52</formula>
    </cfRule>
    <cfRule type="cellIs" dxfId="6" priority="4" operator="equal">
      <formula>$B$51</formula>
    </cfRule>
  </conditionalFormatting>
  <dataValidations count="1">
    <dataValidation type="list" allowBlank="1" showInputMessage="1" showErrorMessage="1" sqref="C14:K14">
      <formula1>$B$51:$B$54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2:AO114"/>
  <sheetViews>
    <sheetView showGridLines="0" showRowColHeaders="0" zoomScaleNormal="100" zoomScalePageLayoutView="90" workbookViewId="0">
      <selection activeCell="M69" sqref="M69:N74"/>
    </sheetView>
  </sheetViews>
  <sheetFormatPr defaultColWidth="12.42578125" defaultRowHeight="12" x14ac:dyDescent="0.2"/>
  <cols>
    <col min="1" max="1" width="2.140625" style="82" customWidth="1"/>
    <col min="2" max="2" width="27.42578125" style="76" customWidth="1"/>
    <col min="3" max="3" width="14.28515625" style="76" bestFit="1" customWidth="1"/>
    <col min="4" max="4" width="7.42578125" style="76" bestFit="1" customWidth="1"/>
    <col min="5" max="5" width="8.7109375" style="76" customWidth="1"/>
    <col min="6" max="7" width="10" style="76" bestFit="1" customWidth="1"/>
    <col min="8" max="8" width="12.42578125" style="76" bestFit="1" customWidth="1"/>
    <col min="9" max="10" width="8.42578125" style="76" customWidth="1"/>
    <col min="11" max="12" width="10.28515625" style="76" customWidth="1"/>
    <col min="13" max="14" width="11.85546875" style="76" customWidth="1"/>
    <col min="15" max="15" width="0.42578125" style="76" customWidth="1"/>
    <col min="16" max="16" width="10.7109375" style="76" bestFit="1" customWidth="1"/>
    <col min="17" max="17" width="0.28515625" style="76" customWidth="1"/>
    <col min="18" max="18" width="10.28515625" style="76" customWidth="1"/>
    <col min="19" max="19" width="0.42578125" style="76" customWidth="1"/>
    <col min="20" max="20" width="10.140625" style="76" customWidth="1"/>
    <col min="21" max="21" width="15" style="76" customWidth="1"/>
    <col min="22" max="22" width="6.42578125" style="76" customWidth="1"/>
    <col min="23" max="24" width="9.85546875" style="76" customWidth="1"/>
    <col min="25" max="25" width="11" style="76" customWidth="1"/>
    <col min="26" max="26" width="9" style="76" customWidth="1"/>
    <col min="27" max="27" width="10.42578125" style="76" customWidth="1"/>
    <col min="28" max="28" width="9" style="76" customWidth="1"/>
    <col min="29" max="29" width="10.7109375" style="76" customWidth="1"/>
    <col min="30" max="30" width="14.28515625" style="76" customWidth="1"/>
    <col min="31" max="31" width="2.140625" style="76" customWidth="1"/>
    <col min="32" max="34" width="12.42578125" style="76" hidden="1" customWidth="1"/>
    <col min="35" max="35" width="1" style="81" customWidth="1"/>
    <col min="36" max="36" width="1.28515625" style="76" customWidth="1"/>
    <col min="37" max="37" width="12.42578125" style="76" customWidth="1"/>
    <col min="38" max="38" width="14" style="76" bestFit="1" customWidth="1"/>
    <col min="39" max="40" width="12.42578125" style="76" customWidth="1"/>
    <col min="41" max="41" width="15.140625" style="76" customWidth="1"/>
    <col min="42" max="16384" width="12.42578125" style="76"/>
  </cols>
  <sheetData>
    <row r="2" spans="1:41" ht="21.6" customHeight="1" x14ac:dyDescent="0.2">
      <c r="A2" s="76"/>
      <c r="B2" s="77"/>
      <c r="C2" s="78"/>
      <c r="D2" s="78"/>
      <c r="E2" s="79"/>
      <c r="F2" s="79"/>
      <c r="G2" s="79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79"/>
      <c r="Z2" s="79"/>
      <c r="AA2" s="340"/>
      <c r="AB2" s="340"/>
      <c r="AC2" s="340"/>
      <c r="AD2" s="341"/>
    </row>
    <row r="3" spans="1:41" s="82" customFormat="1" ht="21.6" customHeight="1" x14ac:dyDescent="0.2">
      <c r="B3" s="83"/>
      <c r="C3" s="84"/>
      <c r="D3" s="85"/>
      <c r="E3" s="86"/>
      <c r="F3" s="86"/>
      <c r="G3" s="86"/>
      <c r="H3" s="87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7" t="s">
        <v>38</v>
      </c>
      <c r="AC3" s="87"/>
      <c r="AD3" s="89"/>
      <c r="AI3" s="81"/>
    </row>
    <row r="4" spans="1:41" s="82" customFormat="1" ht="5.0999999999999996" customHeight="1" thickBot="1" x14ac:dyDescent="0.3">
      <c r="B4" s="90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I4" s="81"/>
    </row>
    <row r="5" spans="1:41" s="82" customFormat="1" ht="25.5" customHeight="1" thickBot="1" x14ac:dyDescent="0.25">
      <c r="B5" s="369" t="s">
        <v>160</v>
      </c>
      <c r="C5" s="370"/>
      <c r="D5" s="370"/>
      <c r="E5" s="370"/>
      <c r="F5" s="370"/>
      <c r="G5" s="370"/>
      <c r="H5" s="371"/>
      <c r="I5" s="362" t="s">
        <v>46</v>
      </c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4"/>
      <c r="X5" s="351" t="s">
        <v>96</v>
      </c>
      <c r="Y5" s="354" t="s">
        <v>97</v>
      </c>
      <c r="Z5" s="356" t="s">
        <v>98</v>
      </c>
      <c r="AA5" s="407" t="s">
        <v>5</v>
      </c>
      <c r="AB5" s="356" t="s">
        <v>99</v>
      </c>
      <c r="AC5" s="356" t="s">
        <v>161</v>
      </c>
      <c r="AD5" s="359" t="s">
        <v>162</v>
      </c>
      <c r="AI5" s="81"/>
    </row>
    <row r="6" spans="1:41" ht="29.1" customHeight="1" thickBot="1" x14ac:dyDescent="0.25">
      <c r="A6" s="76"/>
      <c r="B6" s="372"/>
      <c r="C6" s="373"/>
      <c r="D6" s="373"/>
      <c r="E6" s="373"/>
      <c r="F6" s="373"/>
      <c r="G6" s="373"/>
      <c r="H6" s="374"/>
      <c r="I6" s="410" t="s">
        <v>44</v>
      </c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371"/>
      <c r="U6" s="412" t="s">
        <v>45</v>
      </c>
      <c r="V6" s="413"/>
      <c r="W6" s="414"/>
      <c r="X6" s="352"/>
      <c r="Y6" s="355"/>
      <c r="Z6" s="405"/>
      <c r="AA6" s="408"/>
      <c r="AB6" s="357"/>
      <c r="AC6" s="357"/>
      <c r="AD6" s="360"/>
      <c r="AE6" s="92"/>
      <c r="AF6" s="404" t="s">
        <v>2</v>
      </c>
      <c r="AG6" s="404" t="s">
        <v>23</v>
      </c>
      <c r="AH6" s="404" t="s">
        <v>24</v>
      </c>
      <c r="AI6" s="93"/>
      <c r="AK6" s="399" t="s">
        <v>25</v>
      </c>
      <c r="AL6" s="399" t="s">
        <v>2</v>
      </c>
      <c r="AM6" s="399" t="s">
        <v>24</v>
      </c>
      <c r="AN6" s="399" t="s">
        <v>23</v>
      </c>
      <c r="AO6" s="399" t="s">
        <v>5</v>
      </c>
    </row>
    <row r="7" spans="1:41" ht="22.5" customHeight="1" x14ac:dyDescent="0.2">
      <c r="A7" s="76"/>
      <c r="B7" s="375" t="s">
        <v>71</v>
      </c>
      <c r="C7" s="378" t="s">
        <v>72</v>
      </c>
      <c r="D7" s="378" t="s">
        <v>73</v>
      </c>
      <c r="E7" s="378" t="s">
        <v>74</v>
      </c>
      <c r="F7" s="378" t="s">
        <v>75</v>
      </c>
      <c r="G7" s="378" t="s">
        <v>76</v>
      </c>
      <c r="H7" s="387" t="s">
        <v>77</v>
      </c>
      <c r="I7" s="400" t="s">
        <v>78</v>
      </c>
      <c r="J7" s="401" t="s">
        <v>79</v>
      </c>
      <c r="K7" s="401" t="s">
        <v>80</v>
      </c>
      <c r="L7" s="401" t="s">
        <v>102</v>
      </c>
      <c r="M7" s="401" t="s">
        <v>91</v>
      </c>
      <c r="N7" s="402" t="s">
        <v>92</v>
      </c>
      <c r="O7" s="94"/>
      <c r="P7" s="395" t="s">
        <v>27</v>
      </c>
      <c r="Q7" s="396"/>
      <c r="R7" s="397"/>
      <c r="S7" s="95"/>
      <c r="T7" s="392" t="s">
        <v>163</v>
      </c>
      <c r="U7" s="345" t="s">
        <v>94</v>
      </c>
      <c r="V7" s="348" t="s">
        <v>95</v>
      </c>
      <c r="W7" s="342" t="s">
        <v>163</v>
      </c>
      <c r="X7" s="352"/>
      <c r="Y7" s="355"/>
      <c r="Z7" s="405"/>
      <c r="AA7" s="408"/>
      <c r="AB7" s="357"/>
      <c r="AC7" s="357"/>
      <c r="AD7" s="360"/>
      <c r="AE7" s="92"/>
      <c r="AF7" s="404"/>
      <c r="AG7" s="404"/>
      <c r="AH7" s="404"/>
      <c r="AI7" s="93"/>
      <c r="AK7" s="399"/>
      <c r="AL7" s="399"/>
      <c r="AM7" s="399"/>
      <c r="AN7" s="399"/>
      <c r="AO7" s="399"/>
    </row>
    <row r="8" spans="1:41" ht="22.5" customHeight="1" thickBot="1" x14ac:dyDescent="0.25">
      <c r="A8" s="76"/>
      <c r="B8" s="376"/>
      <c r="C8" s="349"/>
      <c r="D8" s="349"/>
      <c r="E8" s="349"/>
      <c r="F8" s="349"/>
      <c r="G8" s="349"/>
      <c r="H8" s="388"/>
      <c r="I8" s="346"/>
      <c r="J8" s="349"/>
      <c r="K8" s="349"/>
      <c r="L8" s="349"/>
      <c r="M8" s="349"/>
      <c r="N8" s="388"/>
      <c r="O8" s="94"/>
      <c r="P8" s="390" t="s">
        <v>93</v>
      </c>
      <c r="Q8" s="160"/>
      <c r="R8" s="161" t="s">
        <v>17</v>
      </c>
      <c r="S8" s="95"/>
      <c r="T8" s="393"/>
      <c r="U8" s="346"/>
      <c r="V8" s="349"/>
      <c r="W8" s="343"/>
      <c r="X8" s="352"/>
      <c r="Y8" s="355"/>
      <c r="Z8" s="405"/>
      <c r="AA8" s="408"/>
      <c r="AB8" s="357"/>
      <c r="AC8" s="357"/>
      <c r="AD8" s="360"/>
      <c r="AE8" s="92"/>
      <c r="AF8" s="404"/>
      <c r="AG8" s="404"/>
      <c r="AH8" s="404"/>
      <c r="AI8" s="93"/>
      <c r="AK8" s="399"/>
      <c r="AL8" s="399"/>
      <c r="AM8" s="399"/>
      <c r="AN8" s="399"/>
      <c r="AO8" s="399"/>
    </row>
    <row r="9" spans="1:41" ht="12" customHeight="1" thickBot="1" x14ac:dyDescent="0.25">
      <c r="A9" s="76"/>
      <c r="B9" s="377"/>
      <c r="C9" s="379"/>
      <c r="D9" s="379"/>
      <c r="E9" s="379"/>
      <c r="F9" s="380"/>
      <c r="G9" s="380"/>
      <c r="H9" s="389"/>
      <c r="I9" s="347"/>
      <c r="J9" s="350"/>
      <c r="K9" s="350"/>
      <c r="L9" s="350"/>
      <c r="M9" s="350"/>
      <c r="N9" s="403"/>
      <c r="O9" s="94"/>
      <c r="P9" s="391"/>
      <c r="Q9" s="96"/>
      <c r="R9" s="162">
        <v>4.7699999999999996</v>
      </c>
      <c r="S9" s="94"/>
      <c r="T9" s="394"/>
      <c r="U9" s="347"/>
      <c r="V9" s="350"/>
      <c r="W9" s="344"/>
      <c r="X9" s="353"/>
      <c r="Y9" s="257">
        <v>0.05</v>
      </c>
      <c r="Z9" s="406"/>
      <c r="AA9" s="409"/>
      <c r="AB9" s="358"/>
      <c r="AC9" s="358"/>
      <c r="AD9" s="361"/>
      <c r="AE9" s="97"/>
      <c r="AF9" s="404"/>
      <c r="AG9" s="404"/>
      <c r="AH9" s="404"/>
      <c r="AI9" s="93"/>
      <c r="AK9" s="399"/>
      <c r="AL9" s="399"/>
      <c r="AM9" s="399"/>
      <c r="AN9" s="399"/>
      <c r="AO9" s="399"/>
    </row>
    <row r="10" spans="1:41" ht="16.5" customHeight="1" x14ac:dyDescent="0.2">
      <c r="A10" s="76"/>
      <c r="B10" s="123"/>
      <c r="C10" s="124"/>
      <c r="D10" s="125"/>
      <c r="E10" s="125"/>
      <c r="F10" s="126"/>
      <c r="G10" s="126"/>
      <c r="H10" s="127"/>
      <c r="I10" s="259"/>
      <c r="J10" s="41"/>
      <c r="K10" s="41"/>
      <c r="L10" s="41"/>
      <c r="M10" s="41"/>
      <c r="N10" s="45"/>
      <c r="O10" s="44"/>
      <c r="P10" s="74"/>
      <c r="Q10" s="98"/>
      <c r="R10" s="75">
        <f>P10*$R$9</f>
        <v>0</v>
      </c>
      <c r="S10" s="44"/>
      <c r="T10" s="99" t="str">
        <f t="shared" ref="T10:T41" si="0">IF(D10=$B$97,(I10*J10)+K10+L10+M10+N10+R10,IF(D10=$B$98,"na",IF(D10=$B$99,"na",IF(D10=0,"-----"))))</f>
        <v>-----</v>
      </c>
      <c r="U10" s="211"/>
      <c r="V10" s="27"/>
      <c r="W10" s="100" t="str">
        <f t="shared" ref="W10:W41" si="1">IF(D10=$B$97,"na",IF(D10=$B$99,"na",IF(D10=$B$98,U10*V10,IF(D10=0,"----"))))</f>
        <v>----</v>
      </c>
      <c r="X10" s="38"/>
      <c r="Y10" s="101" t="str">
        <f t="shared" ref="Y10:Y41" si="2">IF(D10=$B$97,(T10-R10)*0.223,IF(D10=$B$98,W10*$Y$9,IF(D10=$B$99,0,IF(D10=0,"-----"))))</f>
        <v>-----</v>
      </c>
      <c r="Z10" s="102" t="str">
        <f t="shared" ref="Z10:Z41" si="3">IF(D10=$B$97,(T10-R10)*0.01,IF(D10=$B$98,"na",IF(D10=$B$99,"na",IF(D10=0,"-----"))))</f>
        <v>-----</v>
      </c>
      <c r="AA10" s="163">
        <f t="shared" ref="AA10:AA41" si="4">IF(D10=$B$97,T10+Y10+Z10,IF(D10=$B$98,W10+Y10,IF(D10=$B$99,X10,IF(D10=0,0))))</f>
        <v>0</v>
      </c>
      <c r="AB10" s="32"/>
      <c r="AC10" s="235">
        <f>AA10*AB10</f>
        <v>0</v>
      </c>
      <c r="AD10" s="26"/>
      <c r="AE10" s="103"/>
      <c r="AF10" s="104">
        <f t="shared" ref="AF10:AF41" si="5">IF(AD10=$B$92,AA10*AB10,0)</f>
        <v>0</v>
      </c>
      <c r="AG10" s="104">
        <f t="shared" ref="AG10:AG41" si="6">IF(AD10=$B$93,AA10*AB10,0)</f>
        <v>0</v>
      </c>
      <c r="AH10" s="104">
        <f t="shared" ref="AH10:AH41" si="7">IF(AD10=$B$94,AA10*AB10,0)</f>
        <v>0</v>
      </c>
      <c r="AI10" s="105"/>
      <c r="AK10" s="234" t="s">
        <v>31</v>
      </c>
      <c r="AL10" s="236">
        <f>SUMIF(E10:E62,B85,AF10:AF62)</f>
        <v>0</v>
      </c>
      <c r="AM10" s="236">
        <f>SUMIF(E10:E62,B85,AG10:AG62)</f>
        <v>0</v>
      </c>
      <c r="AN10" s="236">
        <f>SUMIF(E10:E62,B85,AH10:AH62)</f>
        <v>0</v>
      </c>
      <c r="AO10" s="237">
        <f>SUM(AL10:AN10)</f>
        <v>0</v>
      </c>
    </row>
    <row r="11" spans="1:41" ht="16.5" customHeight="1" x14ac:dyDescent="0.2">
      <c r="A11" s="76"/>
      <c r="B11" s="24"/>
      <c r="C11" s="28"/>
      <c r="D11" s="29"/>
      <c r="E11" s="25"/>
      <c r="F11" s="30"/>
      <c r="G11" s="30"/>
      <c r="H11" s="31"/>
      <c r="I11" s="259"/>
      <c r="J11" s="41"/>
      <c r="K11" s="41"/>
      <c r="L11" s="41"/>
      <c r="M11" s="41"/>
      <c r="N11" s="46"/>
      <c r="O11" s="44"/>
      <c r="P11" s="74"/>
      <c r="Q11" s="98"/>
      <c r="R11" s="75">
        <f t="shared" ref="R11:R64" si="8">P11*$R$9</f>
        <v>0</v>
      </c>
      <c r="S11" s="44"/>
      <c r="T11" s="99" t="str">
        <f t="shared" si="0"/>
        <v>-----</v>
      </c>
      <c r="U11" s="212"/>
      <c r="V11" s="27"/>
      <c r="W11" s="100" t="str">
        <f t="shared" si="1"/>
        <v>----</v>
      </c>
      <c r="X11" s="39"/>
      <c r="Y11" s="101" t="str">
        <f t="shared" si="2"/>
        <v>-----</v>
      </c>
      <c r="Z11" s="102" t="str">
        <f t="shared" si="3"/>
        <v>-----</v>
      </c>
      <c r="AA11" s="163">
        <f t="shared" si="4"/>
        <v>0</v>
      </c>
      <c r="AB11" s="32"/>
      <c r="AC11" s="235">
        <f t="shared" ref="AC11:AC62" si="9">AA11*AB11</f>
        <v>0</v>
      </c>
      <c r="AD11" s="31"/>
      <c r="AE11" s="103"/>
      <c r="AF11" s="104">
        <f t="shared" si="5"/>
        <v>0</v>
      </c>
      <c r="AG11" s="104">
        <f t="shared" si="6"/>
        <v>0</v>
      </c>
      <c r="AH11" s="104">
        <f t="shared" si="7"/>
        <v>0</v>
      </c>
      <c r="AI11" s="105"/>
      <c r="AK11" s="234" t="s">
        <v>30</v>
      </c>
      <c r="AL11" s="236">
        <f>SUMIF(E10:E62,B86,AF10:AF62)</f>
        <v>0</v>
      </c>
      <c r="AM11" s="236">
        <f>SUMIF(E10:E62,B86,AG10:AG62)</f>
        <v>0</v>
      </c>
      <c r="AN11" s="236">
        <f>SUMIF(E10:E62,B86,AH10:AH62)</f>
        <v>0</v>
      </c>
      <c r="AO11" s="237">
        <f t="shared" ref="AO11:AO13" si="10">SUM(AL11:AN11)</f>
        <v>0</v>
      </c>
    </row>
    <row r="12" spans="1:41" ht="16.5" customHeight="1" x14ac:dyDescent="0.2">
      <c r="A12" s="76"/>
      <c r="B12" s="24"/>
      <c r="C12" s="28"/>
      <c r="D12" s="29"/>
      <c r="E12" s="25"/>
      <c r="F12" s="30"/>
      <c r="G12" s="30"/>
      <c r="H12" s="31"/>
      <c r="I12" s="259"/>
      <c r="J12" s="41"/>
      <c r="K12" s="41"/>
      <c r="L12" s="41"/>
      <c r="M12" s="42"/>
      <c r="N12" s="46"/>
      <c r="O12" s="44"/>
      <c r="P12" s="74"/>
      <c r="Q12" s="98"/>
      <c r="R12" s="75">
        <f t="shared" si="8"/>
        <v>0</v>
      </c>
      <c r="S12" s="44"/>
      <c r="T12" s="99" t="str">
        <f t="shared" si="0"/>
        <v>-----</v>
      </c>
      <c r="U12" s="212"/>
      <c r="V12" s="27"/>
      <c r="W12" s="100" t="str">
        <f t="shared" si="1"/>
        <v>----</v>
      </c>
      <c r="X12" s="39"/>
      <c r="Y12" s="101" t="str">
        <f t="shared" si="2"/>
        <v>-----</v>
      </c>
      <c r="Z12" s="102" t="str">
        <f t="shared" si="3"/>
        <v>-----</v>
      </c>
      <c r="AA12" s="163">
        <f t="shared" si="4"/>
        <v>0</v>
      </c>
      <c r="AB12" s="32"/>
      <c r="AC12" s="235">
        <f t="shared" si="9"/>
        <v>0</v>
      </c>
      <c r="AD12" s="31"/>
      <c r="AE12" s="103"/>
      <c r="AF12" s="104">
        <f t="shared" si="5"/>
        <v>0</v>
      </c>
      <c r="AG12" s="104">
        <f t="shared" si="6"/>
        <v>0</v>
      </c>
      <c r="AH12" s="104">
        <f t="shared" si="7"/>
        <v>0</v>
      </c>
      <c r="AI12" s="105"/>
      <c r="AK12" s="234" t="s">
        <v>32</v>
      </c>
      <c r="AL12" s="236">
        <f>SUMIF(E10:E62,B87,AF10:AF62)</f>
        <v>0</v>
      </c>
      <c r="AM12" s="236">
        <f>SUMIF(E10:E62,B87,AG10:AG62)</f>
        <v>0</v>
      </c>
      <c r="AN12" s="236">
        <f>SUMIF(E10:E62,B87,AH10:AH62)</f>
        <v>0</v>
      </c>
      <c r="AO12" s="237">
        <f t="shared" si="10"/>
        <v>0</v>
      </c>
    </row>
    <row r="13" spans="1:41" ht="16.5" customHeight="1" x14ac:dyDescent="0.2">
      <c r="A13" s="76"/>
      <c r="B13" s="24"/>
      <c r="C13" s="28"/>
      <c r="D13" s="29"/>
      <c r="E13" s="25"/>
      <c r="F13" s="30"/>
      <c r="G13" s="30"/>
      <c r="H13" s="31"/>
      <c r="I13" s="259"/>
      <c r="J13" s="41"/>
      <c r="K13" s="41"/>
      <c r="L13" s="41"/>
      <c r="M13" s="42"/>
      <c r="N13" s="46"/>
      <c r="O13" s="44"/>
      <c r="P13" s="74"/>
      <c r="Q13" s="98"/>
      <c r="R13" s="75">
        <f t="shared" si="8"/>
        <v>0</v>
      </c>
      <c r="S13" s="44"/>
      <c r="T13" s="99" t="str">
        <f t="shared" si="0"/>
        <v>-----</v>
      </c>
      <c r="U13" s="212"/>
      <c r="V13" s="27"/>
      <c r="W13" s="100" t="str">
        <f t="shared" si="1"/>
        <v>----</v>
      </c>
      <c r="X13" s="39"/>
      <c r="Y13" s="101" t="str">
        <f t="shared" si="2"/>
        <v>-----</v>
      </c>
      <c r="Z13" s="102" t="str">
        <f t="shared" si="3"/>
        <v>-----</v>
      </c>
      <c r="AA13" s="163">
        <f t="shared" si="4"/>
        <v>0</v>
      </c>
      <c r="AB13" s="32"/>
      <c r="AC13" s="235">
        <f t="shared" si="9"/>
        <v>0</v>
      </c>
      <c r="AD13" s="31"/>
      <c r="AE13" s="103"/>
      <c r="AF13" s="104">
        <f t="shared" si="5"/>
        <v>0</v>
      </c>
      <c r="AG13" s="104">
        <f t="shared" si="6"/>
        <v>0</v>
      </c>
      <c r="AH13" s="104">
        <f t="shared" si="7"/>
        <v>0</v>
      </c>
      <c r="AI13" s="105"/>
      <c r="AK13" s="234" t="s">
        <v>33</v>
      </c>
      <c r="AL13" s="236">
        <f>SUMIF(E9:E61,B88,AF9:AF61)</f>
        <v>0</v>
      </c>
      <c r="AM13" s="236">
        <f>SUMIF(E9:E61,B88,AG9:AG61)</f>
        <v>0</v>
      </c>
      <c r="AN13" s="236">
        <f>SUMIF(E9:E61,B88,AH9:AH61)</f>
        <v>0</v>
      </c>
      <c r="AO13" s="237">
        <f t="shared" si="10"/>
        <v>0</v>
      </c>
    </row>
    <row r="14" spans="1:41" ht="16.5" customHeight="1" x14ac:dyDescent="0.2">
      <c r="A14" s="76"/>
      <c r="B14" s="24"/>
      <c r="C14" s="28"/>
      <c r="D14" s="29"/>
      <c r="E14" s="25"/>
      <c r="F14" s="30"/>
      <c r="G14" s="30"/>
      <c r="H14" s="31"/>
      <c r="I14" s="259"/>
      <c r="J14" s="41"/>
      <c r="K14" s="41"/>
      <c r="L14" s="41"/>
      <c r="M14" s="42"/>
      <c r="N14" s="46"/>
      <c r="O14" s="44"/>
      <c r="P14" s="74"/>
      <c r="Q14" s="98"/>
      <c r="R14" s="75">
        <f t="shared" si="8"/>
        <v>0</v>
      </c>
      <c r="S14" s="44"/>
      <c r="T14" s="99" t="str">
        <f t="shared" si="0"/>
        <v>-----</v>
      </c>
      <c r="U14" s="212"/>
      <c r="V14" s="27"/>
      <c r="W14" s="100" t="str">
        <f t="shared" si="1"/>
        <v>----</v>
      </c>
      <c r="X14" s="39"/>
      <c r="Y14" s="101" t="str">
        <f t="shared" si="2"/>
        <v>-----</v>
      </c>
      <c r="Z14" s="102" t="str">
        <f t="shared" si="3"/>
        <v>-----</v>
      </c>
      <c r="AA14" s="163">
        <f t="shared" si="4"/>
        <v>0</v>
      </c>
      <c r="AB14" s="32"/>
      <c r="AC14" s="235">
        <f t="shared" si="9"/>
        <v>0</v>
      </c>
      <c r="AD14" s="31"/>
      <c r="AE14" s="103"/>
      <c r="AF14" s="104">
        <f t="shared" si="5"/>
        <v>0</v>
      </c>
      <c r="AG14" s="104">
        <f t="shared" si="6"/>
        <v>0</v>
      </c>
      <c r="AH14" s="104">
        <f t="shared" si="7"/>
        <v>0</v>
      </c>
      <c r="AI14" s="105"/>
      <c r="AK14" s="234" t="s">
        <v>148</v>
      </c>
      <c r="AL14" s="236">
        <f>SUMIF($C$69:$C$78,B89,$AF$69:$AF$78)</f>
        <v>0</v>
      </c>
      <c r="AM14" s="236">
        <f>SUMIF($C$69:$C$78,B89,$AG$69:$AG$78)</f>
        <v>0</v>
      </c>
      <c r="AN14" s="236">
        <f>SUMIF($C$69:$C$78,B89,$AH$69:$AH$78)</f>
        <v>0</v>
      </c>
      <c r="AO14" s="237">
        <f>SUM(AL14:AN14)</f>
        <v>0</v>
      </c>
    </row>
    <row r="15" spans="1:41" ht="16.5" customHeight="1" x14ac:dyDescent="0.2">
      <c r="A15" s="76"/>
      <c r="B15" s="24"/>
      <c r="C15" s="28"/>
      <c r="D15" s="29"/>
      <c r="E15" s="25"/>
      <c r="F15" s="30"/>
      <c r="G15" s="30"/>
      <c r="H15" s="31"/>
      <c r="I15" s="259"/>
      <c r="J15" s="41"/>
      <c r="K15" s="41"/>
      <c r="L15" s="42"/>
      <c r="M15" s="42"/>
      <c r="N15" s="46"/>
      <c r="O15" s="44"/>
      <c r="P15" s="74"/>
      <c r="Q15" s="98"/>
      <c r="R15" s="75">
        <f t="shared" si="8"/>
        <v>0</v>
      </c>
      <c r="S15" s="44"/>
      <c r="T15" s="99" t="str">
        <f t="shared" si="0"/>
        <v>-----</v>
      </c>
      <c r="U15" s="212"/>
      <c r="V15" s="27"/>
      <c r="W15" s="100" t="str">
        <f t="shared" si="1"/>
        <v>----</v>
      </c>
      <c r="X15" s="39"/>
      <c r="Y15" s="101" t="str">
        <f t="shared" si="2"/>
        <v>-----</v>
      </c>
      <c r="Z15" s="102" t="str">
        <f t="shared" si="3"/>
        <v>-----</v>
      </c>
      <c r="AA15" s="163">
        <f t="shared" si="4"/>
        <v>0</v>
      </c>
      <c r="AB15" s="32"/>
      <c r="AC15" s="235">
        <f t="shared" si="9"/>
        <v>0</v>
      </c>
      <c r="AD15" s="31"/>
      <c r="AE15" s="103"/>
      <c r="AF15" s="104">
        <f t="shared" si="5"/>
        <v>0</v>
      </c>
      <c r="AG15" s="104">
        <f t="shared" si="6"/>
        <v>0</v>
      </c>
      <c r="AH15" s="104">
        <f t="shared" si="7"/>
        <v>0</v>
      </c>
      <c r="AI15" s="105"/>
      <c r="AK15" s="234" t="s">
        <v>149</v>
      </c>
      <c r="AL15" s="236">
        <f>SUMIF($C$69:$C$78,B90,$AF$69:$AF$78)</f>
        <v>0</v>
      </c>
      <c r="AM15" s="236">
        <f>SUMIF($C$69:$C$78,B90,$AG$69:$AG$78)</f>
        <v>0</v>
      </c>
      <c r="AN15" s="236">
        <f>SUMIF($C$69:$C$78,B90,$AH$69:$AH$78)</f>
        <v>0</v>
      </c>
      <c r="AO15" s="237">
        <f>SUM(AL15:AN15)</f>
        <v>0</v>
      </c>
    </row>
    <row r="16" spans="1:41" ht="16.5" customHeight="1" x14ac:dyDescent="0.2">
      <c r="A16" s="76"/>
      <c r="B16" s="24"/>
      <c r="C16" s="28"/>
      <c r="D16" s="29"/>
      <c r="E16" s="25"/>
      <c r="F16" s="30"/>
      <c r="G16" s="30"/>
      <c r="H16" s="31"/>
      <c r="I16" s="259"/>
      <c r="J16" s="41"/>
      <c r="K16" s="41"/>
      <c r="L16" s="42"/>
      <c r="M16" s="42"/>
      <c r="N16" s="46"/>
      <c r="O16" s="44"/>
      <c r="P16" s="74"/>
      <c r="Q16" s="98"/>
      <c r="R16" s="75">
        <f t="shared" si="8"/>
        <v>0</v>
      </c>
      <c r="S16" s="44"/>
      <c r="T16" s="99" t="str">
        <f t="shared" si="0"/>
        <v>-----</v>
      </c>
      <c r="U16" s="212"/>
      <c r="V16" s="27"/>
      <c r="W16" s="100" t="str">
        <f t="shared" si="1"/>
        <v>----</v>
      </c>
      <c r="X16" s="39"/>
      <c r="Y16" s="101" t="str">
        <f t="shared" si="2"/>
        <v>-----</v>
      </c>
      <c r="Z16" s="102" t="str">
        <f t="shared" si="3"/>
        <v>-----</v>
      </c>
      <c r="AA16" s="163">
        <f t="shared" si="4"/>
        <v>0</v>
      </c>
      <c r="AB16" s="32"/>
      <c r="AC16" s="235">
        <f t="shared" si="9"/>
        <v>0</v>
      </c>
      <c r="AD16" s="31"/>
      <c r="AE16" s="103"/>
      <c r="AF16" s="104">
        <f t="shared" si="5"/>
        <v>0</v>
      </c>
      <c r="AG16" s="104">
        <f t="shared" si="6"/>
        <v>0</v>
      </c>
      <c r="AH16" s="104">
        <f t="shared" si="7"/>
        <v>0</v>
      </c>
      <c r="AI16" s="105"/>
      <c r="AK16" s="208" t="s">
        <v>5</v>
      </c>
      <c r="AL16" s="237">
        <f>SUM(AL10:AL15)</f>
        <v>0</v>
      </c>
      <c r="AM16" s="237">
        <f>SUM(AM10:AM15)</f>
        <v>0</v>
      </c>
      <c r="AN16" s="237">
        <f>SUM(AN10:AN15)</f>
        <v>0</v>
      </c>
      <c r="AO16" s="237">
        <f>SUM(AO10:AO15)</f>
        <v>0</v>
      </c>
    </row>
    <row r="17" spans="1:38" ht="16.5" customHeight="1" x14ac:dyDescent="0.2">
      <c r="A17" s="76"/>
      <c r="B17" s="24"/>
      <c r="C17" s="28"/>
      <c r="D17" s="29"/>
      <c r="E17" s="25"/>
      <c r="F17" s="30"/>
      <c r="G17" s="30"/>
      <c r="H17" s="31"/>
      <c r="I17" s="259"/>
      <c r="J17" s="41"/>
      <c r="K17" s="41"/>
      <c r="L17" s="42"/>
      <c r="M17" s="42"/>
      <c r="N17" s="46"/>
      <c r="O17" s="44"/>
      <c r="P17" s="74"/>
      <c r="Q17" s="98"/>
      <c r="R17" s="75">
        <f t="shared" si="8"/>
        <v>0</v>
      </c>
      <c r="S17" s="44"/>
      <c r="T17" s="99" t="str">
        <f t="shared" si="0"/>
        <v>-----</v>
      </c>
      <c r="U17" s="212"/>
      <c r="V17" s="27"/>
      <c r="W17" s="100" t="str">
        <f t="shared" si="1"/>
        <v>----</v>
      </c>
      <c r="X17" s="39"/>
      <c r="Y17" s="101" t="str">
        <f t="shared" si="2"/>
        <v>-----</v>
      </c>
      <c r="Z17" s="102" t="str">
        <f t="shared" si="3"/>
        <v>-----</v>
      </c>
      <c r="AA17" s="163">
        <f t="shared" si="4"/>
        <v>0</v>
      </c>
      <c r="AB17" s="32"/>
      <c r="AC17" s="235">
        <f t="shared" si="9"/>
        <v>0</v>
      </c>
      <c r="AD17" s="31"/>
      <c r="AE17" s="103"/>
      <c r="AF17" s="104">
        <f t="shared" si="5"/>
        <v>0</v>
      </c>
      <c r="AG17" s="104">
        <f t="shared" si="6"/>
        <v>0</v>
      </c>
      <c r="AH17" s="104">
        <f t="shared" si="7"/>
        <v>0</v>
      </c>
      <c r="AI17" s="105"/>
    </row>
    <row r="18" spans="1:38" ht="16.5" customHeight="1" x14ac:dyDescent="0.2">
      <c r="A18" s="76"/>
      <c r="B18" s="24"/>
      <c r="C18" s="28"/>
      <c r="D18" s="29"/>
      <c r="E18" s="25"/>
      <c r="F18" s="30"/>
      <c r="G18" s="30"/>
      <c r="H18" s="31"/>
      <c r="I18" s="259"/>
      <c r="J18" s="41"/>
      <c r="K18" s="41"/>
      <c r="L18" s="42"/>
      <c r="M18" s="42"/>
      <c r="N18" s="46"/>
      <c r="O18" s="44"/>
      <c r="P18" s="74"/>
      <c r="Q18" s="98"/>
      <c r="R18" s="75">
        <f t="shared" si="8"/>
        <v>0</v>
      </c>
      <c r="S18" s="44"/>
      <c r="T18" s="99" t="str">
        <f t="shared" si="0"/>
        <v>-----</v>
      </c>
      <c r="U18" s="212"/>
      <c r="V18" s="27"/>
      <c r="W18" s="100" t="str">
        <f t="shared" si="1"/>
        <v>----</v>
      </c>
      <c r="X18" s="39"/>
      <c r="Y18" s="101" t="str">
        <f t="shared" si="2"/>
        <v>-----</v>
      </c>
      <c r="Z18" s="102" t="str">
        <f t="shared" si="3"/>
        <v>-----</v>
      </c>
      <c r="AA18" s="163">
        <f t="shared" si="4"/>
        <v>0</v>
      </c>
      <c r="AB18" s="32"/>
      <c r="AC18" s="235">
        <f t="shared" si="9"/>
        <v>0</v>
      </c>
      <c r="AD18" s="31"/>
      <c r="AE18" s="103"/>
      <c r="AF18" s="104">
        <f t="shared" si="5"/>
        <v>0</v>
      </c>
      <c r="AG18" s="104">
        <f t="shared" si="6"/>
        <v>0</v>
      </c>
      <c r="AH18" s="104">
        <f t="shared" si="7"/>
        <v>0</v>
      </c>
      <c r="AI18" s="105"/>
    </row>
    <row r="19" spans="1:38" ht="16.5" customHeight="1" x14ac:dyDescent="0.2">
      <c r="A19" s="76"/>
      <c r="B19" s="24"/>
      <c r="C19" s="28"/>
      <c r="D19" s="29"/>
      <c r="E19" s="25"/>
      <c r="F19" s="30"/>
      <c r="G19" s="30"/>
      <c r="H19" s="31"/>
      <c r="I19" s="259"/>
      <c r="J19" s="41"/>
      <c r="K19" s="41"/>
      <c r="L19" s="42"/>
      <c r="M19" s="42"/>
      <c r="N19" s="46"/>
      <c r="O19" s="44"/>
      <c r="P19" s="74"/>
      <c r="Q19" s="98"/>
      <c r="R19" s="75">
        <f t="shared" si="8"/>
        <v>0</v>
      </c>
      <c r="S19" s="44"/>
      <c r="T19" s="99" t="str">
        <f t="shared" si="0"/>
        <v>-----</v>
      </c>
      <c r="U19" s="212"/>
      <c r="V19" s="27"/>
      <c r="W19" s="100" t="str">
        <f t="shared" si="1"/>
        <v>----</v>
      </c>
      <c r="X19" s="39"/>
      <c r="Y19" s="101" t="str">
        <f t="shared" si="2"/>
        <v>-----</v>
      </c>
      <c r="Z19" s="102" t="str">
        <f t="shared" si="3"/>
        <v>-----</v>
      </c>
      <c r="AA19" s="163">
        <f t="shared" si="4"/>
        <v>0</v>
      </c>
      <c r="AB19" s="32"/>
      <c r="AC19" s="235">
        <f t="shared" si="9"/>
        <v>0</v>
      </c>
      <c r="AD19" s="31"/>
      <c r="AE19" s="103"/>
      <c r="AF19" s="104">
        <f t="shared" si="5"/>
        <v>0</v>
      </c>
      <c r="AG19" s="104">
        <f t="shared" si="6"/>
        <v>0</v>
      </c>
      <c r="AH19" s="104">
        <f t="shared" si="7"/>
        <v>0</v>
      </c>
      <c r="AI19" s="105"/>
      <c r="AL19" s="106"/>
    </row>
    <row r="20" spans="1:38" ht="16.5" customHeight="1" x14ac:dyDescent="0.2">
      <c r="A20" s="76"/>
      <c r="B20" s="24"/>
      <c r="C20" s="28"/>
      <c r="D20" s="29"/>
      <c r="E20" s="25"/>
      <c r="F20" s="30"/>
      <c r="G20" s="30"/>
      <c r="H20" s="31"/>
      <c r="I20" s="259"/>
      <c r="J20" s="41"/>
      <c r="K20" s="41"/>
      <c r="L20" s="42"/>
      <c r="M20" s="42"/>
      <c r="N20" s="46"/>
      <c r="O20" s="44"/>
      <c r="P20" s="74"/>
      <c r="Q20" s="98"/>
      <c r="R20" s="75">
        <f t="shared" si="8"/>
        <v>0</v>
      </c>
      <c r="S20" s="44"/>
      <c r="T20" s="99" t="str">
        <f t="shared" si="0"/>
        <v>-----</v>
      </c>
      <c r="U20" s="212"/>
      <c r="V20" s="27"/>
      <c r="W20" s="100" t="str">
        <f t="shared" si="1"/>
        <v>----</v>
      </c>
      <c r="X20" s="39"/>
      <c r="Y20" s="101" t="str">
        <f t="shared" si="2"/>
        <v>-----</v>
      </c>
      <c r="Z20" s="102" t="str">
        <f t="shared" si="3"/>
        <v>-----</v>
      </c>
      <c r="AA20" s="163">
        <f t="shared" si="4"/>
        <v>0</v>
      </c>
      <c r="AB20" s="32"/>
      <c r="AC20" s="235">
        <f t="shared" si="9"/>
        <v>0</v>
      </c>
      <c r="AD20" s="31"/>
      <c r="AE20" s="103"/>
      <c r="AF20" s="104">
        <f t="shared" si="5"/>
        <v>0</v>
      </c>
      <c r="AG20" s="104">
        <f t="shared" si="6"/>
        <v>0</v>
      </c>
      <c r="AH20" s="104">
        <f t="shared" si="7"/>
        <v>0</v>
      </c>
      <c r="AI20" s="105"/>
      <c r="AL20" s="106"/>
    </row>
    <row r="21" spans="1:38" ht="16.5" customHeight="1" x14ac:dyDescent="0.2">
      <c r="A21" s="76"/>
      <c r="B21" s="24"/>
      <c r="C21" s="28"/>
      <c r="D21" s="29"/>
      <c r="E21" s="25"/>
      <c r="F21" s="30"/>
      <c r="G21" s="30"/>
      <c r="H21" s="31"/>
      <c r="I21" s="259"/>
      <c r="J21" s="41"/>
      <c r="K21" s="41"/>
      <c r="L21" s="42"/>
      <c r="M21" s="42"/>
      <c r="N21" s="46"/>
      <c r="O21" s="44"/>
      <c r="P21" s="74"/>
      <c r="Q21" s="98"/>
      <c r="R21" s="75">
        <f t="shared" si="8"/>
        <v>0</v>
      </c>
      <c r="S21" s="44"/>
      <c r="T21" s="99" t="str">
        <f t="shared" si="0"/>
        <v>-----</v>
      </c>
      <c r="U21" s="212"/>
      <c r="V21" s="27"/>
      <c r="W21" s="100" t="str">
        <f t="shared" si="1"/>
        <v>----</v>
      </c>
      <c r="X21" s="39"/>
      <c r="Y21" s="101" t="str">
        <f t="shared" si="2"/>
        <v>-----</v>
      </c>
      <c r="Z21" s="102" t="str">
        <f t="shared" si="3"/>
        <v>-----</v>
      </c>
      <c r="AA21" s="163">
        <f t="shared" si="4"/>
        <v>0</v>
      </c>
      <c r="AB21" s="32"/>
      <c r="AC21" s="235">
        <f t="shared" ref="AC21:AC40" si="11">AA21*AB21</f>
        <v>0</v>
      </c>
      <c r="AD21" s="31"/>
      <c r="AE21" s="103"/>
      <c r="AF21" s="104">
        <f t="shared" si="5"/>
        <v>0</v>
      </c>
      <c r="AG21" s="104">
        <f t="shared" si="6"/>
        <v>0</v>
      </c>
      <c r="AH21" s="104">
        <f t="shared" si="7"/>
        <v>0</v>
      </c>
      <c r="AI21" s="105"/>
      <c r="AL21" s="106"/>
    </row>
    <row r="22" spans="1:38" ht="16.5" customHeight="1" x14ac:dyDescent="0.2">
      <c r="A22" s="76"/>
      <c r="B22" s="24"/>
      <c r="C22" s="28"/>
      <c r="D22" s="29"/>
      <c r="E22" s="25"/>
      <c r="F22" s="30"/>
      <c r="G22" s="30"/>
      <c r="H22" s="31"/>
      <c r="I22" s="259"/>
      <c r="J22" s="41"/>
      <c r="K22" s="41"/>
      <c r="L22" s="42"/>
      <c r="M22" s="42"/>
      <c r="N22" s="46"/>
      <c r="O22" s="44"/>
      <c r="P22" s="74"/>
      <c r="Q22" s="98"/>
      <c r="R22" s="75">
        <f t="shared" si="8"/>
        <v>0</v>
      </c>
      <c r="S22" s="44"/>
      <c r="T22" s="99" t="str">
        <f t="shared" si="0"/>
        <v>-----</v>
      </c>
      <c r="U22" s="212"/>
      <c r="V22" s="27"/>
      <c r="W22" s="100" t="str">
        <f t="shared" si="1"/>
        <v>----</v>
      </c>
      <c r="X22" s="39"/>
      <c r="Y22" s="101" t="str">
        <f t="shared" si="2"/>
        <v>-----</v>
      </c>
      <c r="Z22" s="102" t="str">
        <f t="shared" si="3"/>
        <v>-----</v>
      </c>
      <c r="AA22" s="163">
        <f t="shared" si="4"/>
        <v>0</v>
      </c>
      <c r="AB22" s="32"/>
      <c r="AC22" s="235">
        <f t="shared" si="11"/>
        <v>0</v>
      </c>
      <c r="AD22" s="31"/>
      <c r="AE22" s="103"/>
      <c r="AF22" s="104">
        <f t="shared" si="5"/>
        <v>0</v>
      </c>
      <c r="AG22" s="104">
        <f t="shared" si="6"/>
        <v>0</v>
      </c>
      <c r="AH22" s="104">
        <f t="shared" si="7"/>
        <v>0</v>
      </c>
      <c r="AI22" s="105"/>
      <c r="AL22" s="106"/>
    </row>
    <row r="23" spans="1:38" ht="16.5" customHeight="1" x14ac:dyDescent="0.2">
      <c r="A23" s="76"/>
      <c r="B23" s="24"/>
      <c r="C23" s="28"/>
      <c r="D23" s="29"/>
      <c r="E23" s="25"/>
      <c r="F23" s="30"/>
      <c r="G23" s="30"/>
      <c r="H23" s="31"/>
      <c r="I23" s="259"/>
      <c r="J23" s="41"/>
      <c r="K23" s="41"/>
      <c r="L23" s="42"/>
      <c r="M23" s="42"/>
      <c r="N23" s="46"/>
      <c r="O23" s="44"/>
      <c r="P23" s="74"/>
      <c r="Q23" s="98"/>
      <c r="R23" s="75">
        <f t="shared" si="8"/>
        <v>0</v>
      </c>
      <c r="S23" s="44"/>
      <c r="T23" s="99" t="str">
        <f t="shared" si="0"/>
        <v>-----</v>
      </c>
      <c r="U23" s="212"/>
      <c r="V23" s="27"/>
      <c r="W23" s="100" t="str">
        <f t="shared" si="1"/>
        <v>----</v>
      </c>
      <c r="X23" s="39"/>
      <c r="Y23" s="101" t="str">
        <f t="shared" si="2"/>
        <v>-----</v>
      </c>
      <c r="Z23" s="102" t="str">
        <f t="shared" si="3"/>
        <v>-----</v>
      </c>
      <c r="AA23" s="163">
        <f t="shared" si="4"/>
        <v>0</v>
      </c>
      <c r="AB23" s="32"/>
      <c r="AC23" s="235">
        <f t="shared" si="11"/>
        <v>0</v>
      </c>
      <c r="AD23" s="31"/>
      <c r="AE23" s="103"/>
      <c r="AF23" s="104">
        <f t="shared" si="5"/>
        <v>0</v>
      </c>
      <c r="AG23" s="104">
        <f t="shared" si="6"/>
        <v>0</v>
      </c>
      <c r="AH23" s="104">
        <f t="shared" si="7"/>
        <v>0</v>
      </c>
      <c r="AI23" s="105"/>
      <c r="AL23" s="106"/>
    </row>
    <row r="24" spans="1:38" ht="16.5" customHeight="1" x14ac:dyDescent="0.2">
      <c r="A24" s="76"/>
      <c r="B24" s="24"/>
      <c r="C24" s="28"/>
      <c r="D24" s="29"/>
      <c r="E24" s="25"/>
      <c r="F24" s="30"/>
      <c r="G24" s="30"/>
      <c r="H24" s="31"/>
      <c r="I24" s="259"/>
      <c r="J24" s="41"/>
      <c r="K24" s="41"/>
      <c r="L24" s="42"/>
      <c r="M24" s="42"/>
      <c r="N24" s="46"/>
      <c r="O24" s="44"/>
      <c r="P24" s="74"/>
      <c r="Q24" s="98"/>
      <c r="R24" s="75">
        <f t="shared" si="8"/>
        <v>0</v>
      </c>
      <c r="S24" s="44"/>
      <c r="T24" s="99" t="str">
        <f t="shared" si="0"/>
        <v>-----</v>
      </c>
      <c r="U24" s="212"/>
      <c r="V24" s="27"/>
      <c r="W24" s="100" t="str">
        <f t="shared" si="1"/>
        <v>----</v>
      </c>
      <c r="X24" s="39"/>
      <c r="Y24" s="101" t="str">
        <f t="shared" si="2"/>
        <v>-----</v>
      </c>
      <c r="Z24" s="102" t="str">
        <f t="shared" si="3"/>
        <v>-----</v>
      </c>
      <c r="AA24" s="163">
        <f t="shared" si="4"/>
        <v>0</v>
      </c>
      <c r="AB24" s="32"/>
      <c r="AC24" s="235">
        <f t="shared" si="11"/>
        <v>0</v>
      </c>
      <c r="AD24" s="31"/>
      <c r="AE24" s="103"/>
      <c r="AF24" s="104">
        <f t="shared" si="5"/>
        <v>0</v>
      </c>
      <c r="AG24" s="104">
        <f t="shared" si="6"/>
        <v>0</v>
      </c>
      <c r="AH24" s="104">
        <f t="shared" si="7"/>
        <v>0</v>
      </c>
      <c r="AI24" s="105"/>
      <c r="AL24" s="106"/>
    </row>
    <row r="25" spans="1:38" ht="16.5" customHeight="1" x14ac:dyDescent="0.2">
      <c r="A25" s="76"/>
      <c r="B25" s="24"/>
      <c r="C25" s="28"/>
      <c r="D25" s="29"/>
      <c r="E25" s="25"/>
      <c r="F25" s="30"/>
      <c r="G25" s="30"/>
      <c r="H25" s="31"/>
      <c r="I25" s="259"/>
      <c r="J25" s="41"/>
      <c r="K25" s="41"/>
      <c r="L25" s="42"/>
      <c r="M25" s="42"/>
      <c r="N25" s="46"/>
      <c r="O25" s="44"/>
      <c r="P25" s="74"/>
      <c r="Q25" s="98"/>
      <c r="R25" s="75">
        <f t="shared" si="8"/>
        <v>0</v>
      </c>
      <c r="S25" s="44"/>
      <c r="T25" s="99" t="str">
        <f t="shared" si="0"/>
        <v>-----</v>
      </c>
      <c r="U25" s="212"/>
      <c r="V25" s="27"/>
      <c r="W25" s="100" t="str">
        <f t="shared" si="1"/>
        <v>----</v>
      </c>
      <c r="X25" s="39"/>
      <c r="Y25" s="101" t="str">
        <f t="shared" si="2"/>
        <v>-----</v>
      </c>
      <c r="Z25" s="102" t="str">
        <f t="shared" si="3"/>
        <v>-----</v>
      </c>
      <c r="AA25" s="163">
        <f t="shared" si="4"/>
        <v>0</v>
      </c>
      <c r="AB25" s="32"/>
      <c r="AC25" s="235">
        <f t="shared" si="11"/>
        <v>0</v>
      </c>
      <c r="AD25" s="31"/>
      <c r="AE25" s="103"/>
      <c r="AF25" s="104">
        <f t="shared" si="5"/>
        <v>0</v>
      </c>
      <c r="AG25" s="104">
        <f t="shared" si="6"/>
        <v>0</v>
      </c>
      <c r="AH25" s="104">
        <f t="shared" si="7"/>
        <v>0</v>
      </c>
      <c r="AI25" s="105"/>
      <c r="AL25" s="106"/>
    </row>
    <row r="26" spans="1:38" ht="16.5" customHeight="1" x14ac:dyDescent="0.2">
      <c r="A26" s="76"/>
      <c r="B26" s="24"/>
      <c r="C26" s="28"/>
      <c r="D26" s="29"/>
      <c r="E26" s="25"/>
      <c r="F26" s="30"/>
      <c r="G26" s="30"/>
      <c r="H26" s="31"/>
      <c r="I26" s="259"/>
      <c r="J26" s="41"/>
      <c r="K26" s="41"/>
      <c r="L26" s="42"/>
      <c r="M26" s="42"/>
      <c r="N26" s="46"/>
      <c r="O26" s="44"/>
      <c r="P26" s="74"/>
      <c r="Q26" s="98"/>
      <c r="R26" s="75">
        <f t="shared" si="8"/>
        <v>0</v>
      </c>
      <c r="S26" s="44"/>
      <c r="T26" s="99" t="str">
        <f t="shared" si="0"/>
        <v>-----</v>
      </c>
      <c r="U26" s="212"/>
      <c r="V26" s="27"/>
      <c r="W26" s="100" t="str">
        <f t="shared" si="1"/>
        <v>----</v>
      </c>
      <c r="X26" s="39"/>
      <c r="Y26" s="101" t="str">
        <f t="shared" si="2"/>
        <v>-----</v>
      </c>
      <c r="Z26" s="102" t="str">
        <f t="shared" si="3"/>
        <v>-----</v>
      </c>
      <c r="AA26" s="163">
        <f t="shared" si="4"/>
        <v>0</v>
      </c>
      <c r="AB26" s="32"/>
      <c r="AC26" s="235">
        <f t="shared" si="11"/>
        <v>0</v>
      </c>
      <c r="AD26" s="31"/>
      <c r="AE26" s="103"/>
      <c r="AF26" s="104">
        <f t="shared" si="5"/>
        <v>0</v>
      </c>
      <c r="AG26" s="104">
        <f t="shared" si="6"/>
        <v>0</v>
      </c>
      <c r="AH26" s="104">
        <f t="shared" si="7"/>
        <v>0</v>
      </c>
      <c r="AI26" s="105"/>
      <c r="AL26" s="106"/>
    </row>
    <row r="27" spans="1:38" ht="16.5" customHeight="1" x14ac:dyDescent="0.2">
      <c r="A27" s="76"/>
      <c r="B27" s="24"/>
      <c r="C27" s="28"/>
      <c r="D27" s="29"/>
      <c r="E27" s="25"/>
      <c r="F27" s="30"/>
      <c r="G27" s="30"/>
      <c r="H27" s="31"/>
      <c r="I27" s="259"/>
      <c r="J27" s="41"/>
      <c r="K27" s="41"/>
      <c r="L27" s="42"/>
      <c r="M27" s="42"/>
      <c r="N27" s="46"/>
      <c r="O27" s="44"/>
      <c r="P27" s="74"/>
      <c r="Q27" s="98"/>
      <c r="R27" s="75">
        <f t="shared" si="8"/>
        <v>0</v>
      </c>
      <c r="S27" s="44"/>
      <c r="T27" s="99" t="str">
        <f t="shared" si="0"/>
        <v>-----</v>
      </c>
      <c r="U27" s="212"/>
      <c r="V27" s="27"/>
      <c r="W27" s="100" t="str">
        <f t="shared" si="1"/>
        <v>----</v>
      </c>
      <c r="X27" s="39"/>
      <c r="Y27" s="101" t="str">
        <f t="shared" si="2"/>
        <v>-----</v>
      </c>
      <c r="Z27" s="102" t="str">
        <f t="shared" si="3"/>
        <v>-----</v>
      </c>
      <c r="AA27" s="163">
        <f t="shared" si="4"/>
        <v>0</v>
      </c>
      <c r="AB27" s="32"/>
      <c r="AC27" s="235">
        <f t="shared" si="11"/>
        <v>0</v>
      </c>
      <c r="AD27" s="31"/>
      <c r="AE27" s="103"/>
      <c r="AF27" s="104">
        <f t="shared" si="5"/>
        <v>0</v>
      </c>
      <c r="AG27" s="104">
        <f t="shared" si="6"/>
        <v>0</v>
      </c>
      <c r="AH27" s="104">
        <f t="shared" si="7"/>
        <v>0</v>
      </c>
      <c r="AI27" s="105"/>
      <c r="AL27" s="106"/>
    </row>
    <row r="28" spans="1:38" ht="16.5" customHeight="1" x14ac:dyDescent="0.2">
      <c r="A28" s="76"/>
      <c r="B28" s="24"/>
      <c r="C28" s="28"/>
      <c r="D28" s="29"/>
      <c r="E28" s="25"/>
      <c r="F28" s="30"/>
      <c r="G28" s="30"/>
      <c r="H28" s="31"/>
      <c r="I28" s="259"/>
      <c r="J28" s="41"/>
      <c r="K28" s="41"/>
      <c r="L28" s="42"/>
      <c r="M28" s="42"/>
      <c r="N28" s="46"/>
      <c r="O28" s="44"/>
      <c r="P28" s="74"/>
      <c r="Q28" s="98"/>
      <c r="R28" s="75">
        <f t="shared" si="8"/>
        <v>0</v>
      </c>
      <c r="S28" s="44"/>
      <c r="T28" s="99" t="str">
        <f t="shared" si="0"/>
        <v>-----</v>
      </c>
      <c r="U28" s="212"/>
      <c r="V28" s="27"/>
      <c r="W28" s="100" t="str">
        <f t="shared" si="1"/>
        <v>----</v>
      </c>
      <c r="X28" s="39"/>
      <c r="Y28" s="101" t="str">
        <f t="shared" si="2"/>
        <v>-----</v>
      </c>
      <c r="Z28" s="102" t="str">
        <f t="shared" si="3"/>
        <v>-----</v>
      </c>
      <c r="AA28" s="163">
        <f t="shared" si="4"/>
        <v>0</v>
      </c>
      <c r="AB28" s="32"/>
      <c r="AC28" s="235">
        <f t="shared" si="11"/>
        <v>0</v>
      </c>
      <c r="AD28" s="31"/>
      <c r="AE28" s="103"/>
      <c r="AF28" s="104">
        <f t="shared" si="5"/>
        <v>0</v>
      </c>
      <c r="AG28" s="104">
        <f t="shared" si="6"/>
        <v>0</v>
      </c>
      <c r="AH28" s="104">
        <f t="shared" si="7"/>
        <v>0</v>
      </c>
      <c r="AI28" s="105"/>
      <c r="AL28" s="106"/>
    </row>
    <row r="29" spans="1:38" ht="16.5" customHeight="1" x14ac:dyDescent="0.2">
      <c r="A29" s="76"/>
      <c r="B29" s="24"/>
      <c r="C29" s="28"/>
      <c r="D29" s="29"/>
      <c r="E29" s="25"/>
      <c r="F29" s="30"/>
      <c r="G29" s="30"/>
      <c r="H29" s="31"/>
      <c r="I29" s="259"/>
      <c r="J29" s="41"/>
      <c r="K29" s="41"/>
      <c r="L29" s="42"/>
      <c r="M29" s="42"/>
      <c r="N29" s="46"/>
      <c r="O29" s="44"/>
      <c r="P29" s="74"/>
      <c r="Q29" s="98"/>
      <c r="R29" s="75">
        <f t="shared" si="8"/>
        <v>0</v>
      </c>
      <c r="S29" s="44"/>
      <c r="T29" s="99" t="str">
        <f t="shared" si="0"/>
        <v>-----</v>
      </c>
      <c r="U29" s="212"/>
      <c r="V29" s="27"/>
      <c r="W29" s="100" t="str">
        <f t="shared" si="1"/>
        <v>----</v>
      </c>
      <c r="X29" s="39"/>
      <c r="Y29" s="101" t="str">
        <f t="shared" si="2"/>
        <v>-----</v>
      </c>
      <c r="Z29" s="102" t="str">
        <f t="shared" si="3"/>
        <v>-----</v>
      </c>
      <c r="AA29" s="163">
        <f t="shared" si="4"/>
        <v>0</v>
      </c>
      <c r="AB29" s="32"/>
      <c r="AC29" s="235">
        <f t="shared" si="11"/>
        <v>0</v>
      </c>
      <c r="AD29" s="31"/>
      <c r="AE29" s="103"/>
      <c r="AF29" s="104">
        <f t="shared" si="5"/>
        <v>0</v>
      </c>
      <c r="AG29" s="104">
        <f t="shared" si="6"/>
        <v>0</v>
      </c>
      <c r="AH29" s="104">
        <f t="shared" si="7"/>
        <v>0</v>
      </c>
      <c r="AI29" s="105"/>
      <c r="AL29" s="106"/>
    </row>
    <row r="30" spans="1:38" ht="16.5" customHeight="1" x14ac:dyDescent="0.2">
      <c r="A30" s="76"/>
      <c r="B30" s="24"/>
      <c r="C30" s="28"/>
      <c r="D30" s="29"/>
      <c r="E30" s="25"/>
      <c r="F30" s="30"/>
      <c r="G30" s="30"/>
      <c r="H30" s="31"/>
      <c r="I30" s="259"/>
      <c r="J30" s="41"/>
      <c r="K30" s="41"/>
      <c r="L30" s="42"/>
      <c r="M30" s="42"/>
      <c r="N30" s="46"/>
      <c r="O30" s="44"/>
      <c r="P30" s="74"/>
      <c r="Q30" s="98"/>
      <c r="R30" s="75">
        <f t="shared" si="8"/>
        <v>0</v>
      </c>
      <c r="S30" s="44"/>
      <c r="T30" s="99" t="str">
        <f t="shared" si="0"/>
        <v>-----</v>
      </c>
      <c r="U30" s="212"/>
      <c r="V30" s="27"/>
      <c r="W30" s="100" t="str">
        <f t="shared" si="1"/>
        <v>----</v>
      </c>
      <c r="X30" s="39"/>
      <c r="Y30" s="101" t="str">
        <f t="shared" si="2"/>
        <v>-----</v>
      </c>
      <c r="Z30" s="102" t="str">
        <f t="shared" si="3"/>
        <v>-----</v>
      </c>
      <c r="AA30" s="163">
        <f t="shared" si="4"/>
        <v>0</v>
      </c>
      <c r="AB30" s="32"/>
      <c r="AC30" s="235">
        <f t="shared" si="11"/>
        <v>0</v>
      </c>
      <c r="AD30" s="31"/>
      <c r="AE30" s="103"/>
      <c r="AF30" s="104">
        <f t="shared" si="5"/>
        <v>0</v>
      </c>
      <c r="AG30" s="104">
        <f t="shared" si="6"/>
        <v>0</v>
      </c>
      <c r="AH30" s="104">
        <f t="shared" si="7"/>
        <v>0</v>
      </c>
      <c r="AI30" s="105"/>
      <c r="AL30" s="106"/>
    </row>
    <row r="31" spans="1:38" ht="16.5" customHeight="1" x14ac:dyDescent="0.2">
      <c r="A31" s="76"/>
      <c r="B31" s="24"/>
      <c r="C31" s="28"/>
      <c r="D31" s="29"/>
      <c r="E31" s="25"/>
      <c r="F31" s="30"/>
      <c r="G31" s="30"/>
      <c r="H31" s="31"/>
      <c r="I31" s="259"/>
      <c r="J31" s="41"/>
      <c r="K31" s="41"/>
      <c r="L31" s="42"/>
      <c r="M31" s="42"/>
      <c r="N31" s="46"/>
      <c r="O31" s="44"/>
      <c r="P31" s="74"/>
      <c r="Q31" s="98"/>
      <c r="R31" s="75">
        <f t="shared" si="8"/>
        <v>0</v>
      </c>
      <c r="S31" s="44"/>
      <c r="T31" s="99" t="str">
        <f t="shared" si="0"/>
        <v>-----</v>
      </c>
      <c r="U31" s="212"/>
      <c r="V31" s="27"/>
      <c r="W31" s="100" t="str">
        <f t="shared" si="1"/>
        <v>----</v>
      </c>
      <c r="X31" s="39"/>
      <c r="Y31" s="101" t="str">
        <f t="shared" si="2"/>
        <v>-----</v>
      </c>
      <c r="Z31" s="102" t="str">
        <f t="shared" si="3"/>
        <v>-----</v>
      </c>
      <c r="AA31" s="163">
        <f t="shared" si="4"/>
        <v>0</v>
      </c>
      <c r="AB31" s="32"/>
      <c r="AC31" s="235">
        <f t="shared" si="11"/>
        <v>0</v>
      </c>
      <c r="AD31" s="31"/>
      <c r="AE31" s="103"/>
      <c r="AF31" s="104">
        <f t="shared" si="5"/>
        <v>0</v>
      </c>
      <c r="AG31" s="104">
        <f t="shared" si="6"/>
        <v>0</v>
      </c>
      <c r="AH31" s="104">
        <f t="shared" si="7"/>
        <v>0</v>
      </c>
      <c r="AI31" s="105"/>
      <c r="AL31" s="106"/>
    </row>
    <row r="32" spans="1:38" ht="16.5" customHeight="1" x14ac:dyDescent="0.2">
      <c r="A32" s="76"/>
      <c r="B32" s="24"/>
      <c r="C32" s="28"/>
      <c r="D32" s="29"/>
      <c r="E32" s="25"/>
      <c r="F32" s="30"/>
      <c r="G32" s="30"/>
      <c r="H32" s="31"/>
      <c r="I32" s="259"/>
      <c r="J32" s="41"/>
      <c r="K32" s="41"/>
      <c r="L32" s="42"/>
      <c r="M32" s="42"/>
      <c r="N32" s="46"/>
      <c r="O32" s="44"/>
      <c r="P32" s="74"/>
      <c r="Q32" s="98"/>
      <c r="R32" s="75">
        <f t="shared" si="8"/>
        <v>0</v>
      </c>
      <c r="S32" s="44"/>
      <c r="T32" s="99" t="str">
        <f t="shared" si="0"/>
        <v>-----</v>
      </c>
      <c r="U32" s="212"/>
      <c r="V32" s="27"/>
      <c r="W32" s="100" t="str">
        <f t="shared" si="1"/>
        <v>----</v>
      </c>
      <c r="X32" s="39"/>
      <c r="Y32" s="101" t="str">
        <f t="shared" si="2"/>
        <v>-----</v>
      </c>
      <c r="Z32" s="102" t="str">
        <f t="shared" si="3"/>
        <v>-----</v>
      </c>
      <c r="AA32" s="163">
        <f t="shared" si="4"/>
        <v>0</v>
      </c>
      <c r="AB32" s="32"/>
      <c r="AC32" s="235">
        <f t="shared" si="11"/>
        <v>0</v>
      </c>
      <c r="AD32" s="31"/>
      <c r="AE32" s="103"/>
      <c r="AF32" s="104">
        <f t="shared" si="5"/>
        <v>0</v>
      </c>
      <c r="AG32" s="104">
        <f t="shared" si="6"/>
        <v>0</v>
      </c>
      <c r="AH32" s="104">
        <f t="shared" si="7"/>
        <v>0</v>
      </c>
      <c r="AI32" s="105"/>
      <c r="AL32" s="106"/>
    </row>
    <row r="33" spans="1:38" ht="16.5" customHeight="1" x14ac:dyDescent="0.2">
      <c r="A33" s="76"/>
      <c r="B33" s="24"/>
      <c r="C33" s="28"/>
      <c r="D33" s="29"/>
      <c r="E33" s="25"/>
      <c r="F33" s="30"/>
      <c r="G33" s="30"/>
      <c r="H33" s="31"/>
      <c r="I33" s="259"/>
      <c r="J33" s="41"/>
      <c r="K33" s="41"/>
      <c r="L33" s="42"/>
      <c r="M33" s="42"/>
      <c r="N33" s="46"/>
      <c r="O33" s="44"/>
      <c r="P33" s="74"/>
      <c r="Q33" s="98"/>
      <c r="R33" s="75">
        <f t="shared" si="8"/>
        <v>0</v>
      </c>
      <c r="S33" s="44"/>
      <c r="T33" s="99" t="str">
        <f t="shared" si="0"/>
        <v>-----</v>
      </c>
      <c r="U33" s="212"/>
      <c r="V33" s="27"/>
      <c r="W33" s="100" t="str">
        <f t="shared" si="1"/>
        <v>----</v>
      </c>
      <c r="X33" s="39"/>
      <c r="Y33" s="101" t="str">
        <f t="shared" si="2"/>
        <v>-----</v>
      </c>
      <c r="Z33" s="102" t="str">
        <f t="shared" si="3"/>
        <v>-----</v>
      </c>
      <c r="AA33" s="163">
        <f t="shared" si="4"/>
        <v>0</v>
      </c>
      <c r="AB33" s="32"/>
      <c r="AC33" s="235">
        <f t="shared" si="11"/>
        <v>0</v>
      </c>
      <c r="AD33" s="31"/>
      <c r="AE33" s="103"/>
      <c r="AF33" s="104">
        <f t="shared" si="5"/>
        <v>0</v>
      </c>
      <c r="AG33" s="104">
        <f t="shared" si="6"/>
        <v>0</v>
      </c>
      <c r="AH33" s="104">
        <f t="shared" si="7"/>
        <v>0</v>
      </c>
      <c r="AI33" s="105"/>
      <c r="AL33" s="106"/>
    </row>
    <row r="34" spans="1:38" ht="16.5" customHeight="1" x14ac:dyDescent="0.2">
      <c r="A34" s="76"/>
      <c r="B34" s="24"/>
      <c r="C34" s="28"/>
      <c r="D34" s="29"/>
      <c r="E34" s="25"/>
      <c r="F34" s="30"/>
      <c r="G34" s="30"/>
      <c r="H34" s="31"/>
      <c r="I34" s="259"/>
      <c r="J34" s="41"/>
      <c r="K34" s="41"/>
      <c r="L34" s="42"/>
      <c r="M34" s="42"/>
      <c r="N34" s="46"/>
      <c r="O34" s="44"/>
      <c r="P34" s="74"/>
      <c r="Q34" s="98"/>
      <c r="R34" s="75">
        <f t="shared" si="8"/>
        <v>0</v>
      </c>
      <c r="S34" s="44"/>
      <c r="T34" s="99" t="str">
        <f t="shared" si="0"/>
        <v>-----</v>
      </c>
      <c r="U34" s="212"/>
      <c r="V34" s="27"/>
      <c r="W34" s="100" t="str">
        <f t="shared" si="1"/>
        <v>----</v>
      </c>
      <c r="X34" s="39"/>
      <c r="Y34" s="101" t="str">
        <f t="shared" si="2"/>
        <v>-----</v>
      </c>
      <c r="Z34" s="102" t="str">
        <f t="shared" si="3"/>
        <v>-----</v>
      </c>
      <c r="AA34" s="163">
        <f t="shared" si="4"/>
        <v>0</v>
      </c>
      <c r="AB34" s="32"/>
      <c r="AC34" s="235">
        <f t="shared" si="11"/>
        <v>0</v>
      </c>
      <c r="AD34" s="31"/>
      <c r="AE34" s="103"/>
      <c r="AF34" s="104">
        <f t="shared" si="5"/>
        <v>0</v>
      </c>
      <c r="AG34" s="104">
        <f t="shared" si="6"/>
        <v>0</v>
      </c>
      <c r="AH34" s="104">
        <f t="shared" si="7"/>
        <v>0</v>
      </c>
      <c r="AI34" s="105"/>
      <c r="AL34" s="106"/>
    </row>
    <row r="35" spans="1:38" ht="16.5" customHeight="1" x14ac:dyDescent="0.2">
      <c r="A35" s="76"/>
      <c r="B35" s="24"/>
      <c r="C35" s="28"/>
      <c r="D35" s="29"/>
      <c r="E35" s="25"/>
      <c r="F35" s="30"/>
      <c r="G35" s="30"/>
      <c r="H35" s="31"/>
      <c r="I35" s="259"/>
      <c r="J35" s="41"/>
      <c r="K35" s="41"/>
      <c r="L35" s="42"/>
      <c r="M35" s="42"/>
      <c r="N35" s="46"/>
      <c r="O35" s="44"/>
      <c r="P35" s="74"/>
      <c r="Q35" s="98"/>
      <c r="R35" s="75">
        <f t="shared" si="8"/>
        <v>0</v>
      </c>
      <c r="S35" s="44"/>
      <c r="T35" s="99" t="str">
        <f t="shared" si="0"/>
        <v>-----</v>
      </c>
      <c r="U35" s="212"/>
      <c r="V35" s="27"/>
      <c r="W35" s="100" t="str">
        <f t="shared" si="1"/>
        <v>----</v>
      </c>
      <c r="X35" s="39"/>
      <c r="Y35" s="101" t="str">
        <f t="shared" si="2"/>
        <v>-----</v>
      </c>
      <c r="Z35" s="102" t="str">
        <f t="shared" si="3"/>
        <v>-----</v>
      </c>
      <c r="AA35" s="163">
        <f t="shared" si="4"/>
        <v>0</v>
      </c>
      <c r="AB35" s="32"/>
      <c r="AC35" s="235">
        <f t="shared" si="11"/>
        <v>0</v>
      </c>
      <c r="AD35" s="31"/>
      <c r="AE35" s="103"/>
      <c r="AF35" s="104">
        <f t="shared" si="5"/>
        <v>0</v>
      </c>
      <c r="AG35" s="104">
        <f t="shared" si="6"/>
        <v>0</v>
      </c>
      <c r="AH35" s="104">
        <f t="shared" si="7"/>
        <v>0</v>
      </c>
      <c r="AI35" s="105"/>
      <c r="AL35" s="106"/>
    </row>
    <row r="36" spans="1:38" ht="16.5" customHeight="1" x14ac:dyDescent="0.2">
      <c r="A36" s="76"/>
      <c r="B36" s="24"/>
      <c r="C36" s="28"/>
      <c r="D36" s="29"/>
      <c r="E36" s="25"/>
      <c r="F36" s="30"/>
      <c r="G36" s="30"/>
      <c r="H36" s="31"/>
      <c r="I36" s="259"/>
      <c r="J36" s="41"/>
      <c r="K36" s="41"/>
      <c r="L36" s="42"/>
      <c r="M36" s="42"/>
      <c r="N36" s="46"/>
      <c r="O36" s="44"/>
      <c r="P36" s="74"/>
      <c r="Q36" s="98"/>
      <c r="R36" s="75">
        <f t="shared" si="8"/>
        <v>0</v>
      </c>
      <c r="S36" s="44"/>
      <c r="T36" s="99" t="str">
        <f t="shared" si="0"/>
        <v>-----</v>
      </c>
      <c r="U36" s="212"/>
      <c r="V36" s="27"/>
      <c r="W36" s="100" t="str">
        <f t="shared" si="1"/>
        <v>----</v>
      </c>
      <c r="X36" s="39"/>
      <c r="Y36" s="101" t="str">
        <f t="shared" si="2"/>
        <v>-----</v>
      </c>
      <c r="Z36" s="102" t="str">
        <f t="shared" si="3"/>
        <v>-----</v>
      </c>
      <c r="AA36" s="163">
        <f t="shared" si="4"/>
        <v>0</v>
      </c>
      <c r="AB36" s="32"/>
      <c r="AC36" s="235">
        <f t="shared" si="11"/>
        <v>0</v>
      </c>
      <c r="AD36" s="31"/>
      <c r="AE36" s="103"/>
      <c r="AF36" s="104">
        <f t="shared" si="5"/>
        <v>0</v>
      </c>
      <c r="AG36" s="104">
        <f t="shared" si="6"/>
        <v>0</v>
      </c>
      <c r="AH36" s="104">
        <f t="shared" si="7"/>
        <v>0</v>
      </c>
      <c r="AI36" s="105"/>
      <c r="AL36" s="106"/>
    </row>
    <row r="37" spans="1:38" ht="16.5" customHeight="1" x14ac:dyDescent="0.2">
      <c r="A37" s="76"/>
      <c r="B37" s="24"/>
      <c r="C37" s="28"/>
      <c r="D37" s="29"/>
      <c r="E37" s="25"/>
      <c r="F37" s="30"/>
      <c r="G37" s="30"/>
      <c r="H37" s="31"/>
      <c r="I37" s="259"/>
      <c r="J37" s="41"/>
      <c r="K37" s="41"/>
      <c r="L37" s="42"/>
      <c r="M37" s="42"/>
      <c r="N37" s="46"/>
      <c r="O37" s="44"/>
      <c r="P37" s="74"/>
      <c r="Q37" s="98"/>
      <c r="R37" s="75">
        <f t="shared" si="8"/>
        <v>0</v>
      </c>
      <c r="S37" s="44"/>
      <c r="T37" s="99" t="str">
        <f t="shared" si="0"/>
        <v>-----</v>
      </c>
      <c r="U37" s="212"/>
      <c r="V37" s="27"/>
      <c r="W37" s="100" t="str">
        <f t="shared" si="1"/>
        <v>----</v>
      </c>
      <c r="X37" s="39"/>
      <c r="Y37" s="101" t="str">
        <f t="shared" si="2"/>
        <v>-----</v>
      </c>
      <c r="Z37" s="102" t="str">
        <f t="shared" si="3"/>
        <v>-----</v>
      </c>
      <c r="AA37" s="163">
        <f t="shared" si="4"/>
        <v>0</v>
      </c>
      <c r="AB37" s="32"/>
      <c r="AC37" s="235">
        <f t="shared" si="11"/>
        <v>0</v>
      </c>
      <c r="AD37" s="31"/>
      <c r="AE37" s="103"/>
      <c r="AF37" s="104">
        <f t="shared" si="5"/>
        <v>0</v>
      </c>
      <c r="AG37" s="104">
        <f t="shared" si="6"/>
        <v>0</v>
      </c>
      <c r="AH37" s="104">
        <f t="shared" si="7"/>
        <v>0</v>
      </c>
      <c r="AI37" s="105"/>
      <c r="AL37" s="106"/>
    </row>
    <row r="38" spans="1:38" ht="16.5" customHeight="1" x14ac:dyDescent="0.2">
      <c r="A38" s="76"/>
      <c r="B38" s="24"/>
      <c r="C38" s="28"/>
      <c r="D38" s="29"/>
      <c r="E38" s="25"/>
      <c r="F38" s="30"/>
      <c r="G38" s="30"/>
      <c r="H38" s="31"/>
      <c r="I38" s="259"/>
      <c r="J38" s="41"/>
      <c r="K38" s="41"/>
      <c r="L38" s="42"/>
      <c r="M38" s="42"/>
      <c r="N38" s="46"/>
      <c r="O38" s="44"/>
      <c r="P38" s="74"/>
      <c r="Q38" s="98"/>
      <c r="R38" s="75">
        <f t="shared" si="8"/>
        <v>0</v>
      </c>
      <c r="S38" s="44"/>
      <c r="T38" s="99" t="str">
        <f t="shared" si="0"/>
        <v>-----</v>
      </c>
      <c r="U38" s="212"/>
      <c r="V38" s="27"/>
      <c r="W38" s="100" t="str">
        <f t="shared" si="1"/>
        <v>----</v>
      </c>
      <c r="X38" s="39"/>
      <c r="Y38" s="101" t="str">
        <f t="shared" si="2"/>
        <v>-----</v>
      </c>
      <c r="Z38" s="102" t="str">
        <f t="shared" si="3"/>
        <v>-----</v>
      </c>
      <c r="AA38" s="163">
        <f t="shared" si="4"/>
        <v>0</v>
      </c>
      <c r="AB38" s="32"/>
      <c r="AC38" s="235">
        <f t="shared" si="11"/>
        <v>0</v>
      </c>
      <c r="AD38" s="31"/>
      <c r="AE38" s="103"/>
      <c r="AF38" s="104">
        <f t="shared" si="5"/>
        <v>0</v>
      </c>
      <c r="AG38" s="104">
        <f t="shared" si="6"/>
        <v>0</v>
      </c>
      <c r="AH38" s="104">
        <f t="shared" si="7"/>
        <v>0</v>
      </c>
      <c r="AI38" s="105"/>
      <c r="AL38" s="106"/>
    </row>
    <row r="39" spans="1:38" ht="16.5" customHeight="1" x14ac:dyDescent="0.2">
      <c r="A39" s="76"/>
      <c r="B39" s="24"/>
      <c r="C39" s="28"/>
      <c r="D39" s="29"/>
      <c r="E39" s="25"/>
      <c r="F39" s="30"/>
      <c r="G39" s="30"/>
      <c r="H39" s="31"/>
      <c r="I39" s="259"/>
      <c r="J39" s="41"/>
      <c r="K39" s="41"/>
      <c r="L39" s="42"/>
      <c r="M39" s="42"/>
      <c r="N39" s="46"/>
      <c r="O39" s="44"/>
      <c r="P39" s="74"/>
      <c r="Q39" s="98"/>
      <c r="R39" s="75">
        <f t="shared" si="8"/>
        <v>0</v>
      </c>
      <c r="S39" s="44"/>
      <c r="T39" s="99" t="str">
        <f t="shared" si="0"/>
        <v>-----</v>
      </c>
      <c r="U39" s="212"/>
      <c r="V39" s="27"/>
      <c r="W39" s="100" t="str">
        <f t="shared" si="1"/>
        <v>----</v>
      </c>
      <c r="X39" s="39"/>
      <c r="Y39" s="101" t="str">
        <f t="shared" si="2"/>
        <v>-----</v>
      </c>
      <c r="Z39" s="102" t="str">
        <f t="shared" si="3"/>
        <v>-----</v>
      </c>
      <c r="AA39" s="163">
        <f t="shared" si="4"/>
        <v>0</v>
      </c>
      <c r="AB39" s="32"/>
      <c r="AC39" s="235">
        <f t="shared" si="11"/>
        <v>0</v>
      </c>
      <c r="AD39" s="31"/>
      <c r="AE39" s="103"/>
      <c r="AF39" s="104">
        <f t="shared" si="5"/>
        <v>0</v>
      </c>
      <c r="AG39" s="104">
        <f t="shared" si="6"/>
        <v>0</v>
      </c>
      <c r="AH39" s="104">
        <f t="shared" si="7"/>
        <v>0</v>
      </c>
      <c r="AI39" s="105"/>
      <c r="AL39" s="106"/>
    </row>
    <row r="40" spans="1:38" ht="16.5" customHeight="1" x14ac:dyDescent="0.2">
      <c r="A40" s="76"/>
      <c r="B40" s="24"/>
      <c r="C40" s="28"/>
      <c r="D40" s="29"/>
      <c r="E40" s="25"/>
      <c r="F40" s="30"/>
      <c r="G40" s="30"/>
      <c r="H40" s="31"/>
      <c r="I40" s="259"/>
      <c r="J40" s="41"/>
      <c r="K40" s="41"/>
      <c r="L40" s="42"/>
      <c r="M40" s="42"/>
      <c r="N40" s="46"/>
      <c r="O40" s="44"/>
      <c r="P40" s="74"/>
      <c r="Q40" s="98"/>
      <c r="R40" s="75">
        <f t="shared" si="8"/>
        <v>0</v>
      </c>
      <c r="S40" s="44"/>
      <c r="T40" s="99" t="str">
        <f t="shared" si="0"/>
        <v>-----</v>
      </c>
      <c r="U40" s="212"/>
      <c r="V40" s="27"/>
      <c r="W40" s="100" t="str">
        <f t="shared" si="1"/>
        <v>----</v>
      </c>
      <c r="X40" s="39"/>
      <c r="Y40" s="101" t="str">
        <f t="shared" si="2"/>
        <v>-----</v>
      </c>
      <c r="Z40" s="102" t="str">
        <f t="shared" si="3"/>
        <v>-----</v>
      </c>
      <c r="AA40" s="163">
        <f t="shared" si="4"/>
        <v>0</v>
      </c>
      <c r="AB40" s="32"/>
      <c r="AC40" s="235">
        <f t="shared" si="11"/>
        <v>0</v>
      </c>
      <c r="AD40" s="31"/>
      <c r="AE40" s="103"/>
      <c r="AF40" s="104">
        <f t="shared" si="5"/>
        <v>0</v>
      </c>
      <c r="AG40" s="104">
        <f t="shared" si="6"/>
        <v>0</v>
      </c>
      <c r="AH40" s="104">
        <f t="shared" si="7"/>
        <v>0</v>
      </c>
      <c r="AI40" s="105"/>
      <c r="AL40" s="106"/>
    </row>
    <row r="41" spans="1:38" ht="16.5" customHeight="1" x14ac:dyDescent="0.2">
      <c r="A41" s="76"/>
      <c r="B41" s="24"/>
      <c r="C41" s="28"/>
      <c r="D41" s="29"/>
      <c r="E41" s="25"/>
      <c r="F41" s="30"/>
      <c r="G41" s="30"/>
      <c r="H41" s="31"/>
      <c r="I41" s="259"/>
      <c r="J41" s="41"/>
      <c r="K41" s="41"/>
      <c r="L41" s="42"/>
      <c r="M41" s="42"/>
      <c r="N41" s="46"/>
      <c r="O41" s="44"/>
      <c r="P41" s="74"/>
      <c r="Q41" s="98"/>
      <c r="R41" s="75">
        <f t="shared" si="8"/>
        <v>0</v>
      </c>
      <c r="S41" s="44"/>
      <c r="T41" s="99" t="str">
        <f t="shared" si="0"/>
        <v>-----</v>
      </c>
      <c r="U41" s="212"/>
      <c r="V41" s="27"/>
      <c r="W41" s="100" t="str">
        <f t="shared" si="1"/>
        <v>----</v>
      </c>
      <c r="X41" s="39"/>
      <c r="Y41" s="101" t="str">
        <f t="shared" si="2"/>
        <v>-----</v>
      </c>
      <c r="Z41" s="102" t="str">
        <f t="shared" si="3"/>
        <v>-----</v>
      </c>
      <c r="AA41" s="163">
        <f t="shared" si="4"/>
        <v>0</v>
      </c>
      <c r="AB41" s="32"/>
      <c r="AC41" s="235">
        <f t="shared" si="9"/>
        <v>0</v>
      </c>
      <c r="AD41" s="31"/>
      <c r="AE41" s="103"/>
      <c r="AF41" s="104">
        <f t="shared" si="5"/>
        <v>0</v>
      </c>
      <c r="AG41" s="104">
        <f t="shared" si="6"/>
        <v>0</v>
      </c>
      <c r="AH41" s="104">
        <f t="shared" si="7"/>
        <v>0</v>
      </c>
      <c r="AI41" s="105"/>
      <c r="AL41" s="106"/>
    </row>
    <row r="42" spans="1:38" ht="16.5" customHeight="1" x14ac:dyDescent="0.2">
      <c r="A42" s="76"/>
      <c r="B42" s="24"/>
      <c r="C42" s="28"/>
      <c r="D42" s="29"/>
      <c r="E42" s="25"/>
      <c r="F42" s="30"/>
      <c r="G42" s="30"/>
      <c r="H42" s="31"/>
      <c r="I42" s="259"/>
      <c r="J42" s="41"/>
      <c r="K42" s="41"/>
      <c r="L42" s="42"/>
      <c r="M42" s="42"/>
      <c r="N42" s="46"/>
      <c r="O42" s="44"/>
      <c r="P42" s="74"/>
      <c r="Q42" s="98"/>
      <c r="R42" s="75">
        <f t="shared" si="8"/>
        <v>0</v>
      </c>
      <c r="S42" s="44"/>
      <c r="T42" s="99" t="str">
        <f t="shared" ref="T42:T62" si="12">IF(D42=$B$97,(I42*J42)+K42+L42+M42+N42+R42,IF(D42=$B$98,"na",IF(D42=$B$99,"na",IF(D42=0,"-----"))))</f>
        <v>-----</v>
      </c>
      <c r="U42" s="212"/>
      <c r="V42" s="27"/>
      <c r="W42" s="100" t="str">
        <f t="shared" ref="W42:W62" si="13">IF(D42=$B$97,"na",IF(D42=$B$99,"na",IF(D42=$B$98,U42*V42,IF(D42=0,"----"))))</f>
        <v>----</v>
      </c>
      <c r="X42" s="39"/>
      <c r="Y42" s="101" t="str">
        <f t="shared" ref="Y42:Y62" si="14">IF(D42=$B$97,(T42-R42)*0.223,IF(D42=$B$98,W42*$Y$9,IF(D42=$B$99,0,IF(D42=0,"-----"))))</f>
        <v>-----</v>
      </c>
      <c r="Z42" s="102" t="str">
        <f t="shared" ref="Z42:Z62" si="15">IF(D42=$B$97,(T42-R42)*0.01,IF(D42=$B$98,"na",IF(D42=$B$99,"na",IF(D42=0,"-----"))))</f>
        <v>-----</v>
      </c>
      <c r="AA42" s="163">
        <f t="shared" ref="AA42:AA62" si="16">IF(D42=$B$97,T42+Y42+Z42,IF(D42=$B$98,W42+Y42,IF(D42=$B$99,X42,IF(D42=0,0))))</f>
        <v>0</v>
      </c>
      <c r="AB42" s="32"/>
      <c r="AC42" s="235">
        <f t="shared" si="9"/>
        <v>0</v>
      </c>
      <c r="AD42" s="31"/>
      <c r="AE42" s="103"/>
      <c r="AF42" s="104">
        <f t="shared" ref="AF42:AF62" si="17">IF(AD42=$B$92,AA42*AB42,0)</f>
        <v>0</v>
      </c>
      <c r="AG42" s="104">
        <f t="shared" ref="AG42:AG62" si="18">IF(AD42=$B$93,AA42*AB42,0)</f>
        <v>0</v>
      </c>
      <c r="AH42" s="104">
        <f t="shared" ref="AH42:AH62" si="19">IF(AD42=$B$94,AA42*AB42,0)</f>
        <v>0</v>
      </c>
      <c r="AI42" s="105"/>
    </row>
    <row r="43" spans="1:38" ht="16.5" customHeight="1" x14ac:dyDescent="0.2">
      <c r="A43" s="76"/>
      <c r="B43" s="24"/>
      <c r="C43" s="28"/>
      <c r="D43" s="29"/>
      <c r="E43" s="25"/>
      <c r="F43" s="30"/>
      <c r="G43" s="30"/>
      <c r="H43" s="31"/>
      <c r="I43" s="259"/>
      <c r="J43" s="41"/>
      <c r="K43" s="41"/>
      <c r="L43" s="42"/>
      <c r="M43" s="42"/>
      <c r="N43" s="46"/>
      <c r="O43" s="44"/>
      <c r="P43" s="74"/>
      <c r="Q43" s="98"/>
      <c r="R43" s="75">
        <f t="shared" si="8"/>
        <v>0</v>
      </c>
      <c r="S43" s="44"/>
      <c r="T43" s="99" t="str">
        <f t="shared" si="12"/>
        <v>-----</v>
      </c>
      <c r="U43" s="212"/>
      <c r="V43" s="27"/>
      <c r="W43" s="100" t="str">
        <f t="shared" si="13"/>
        <v>----</v>
      </c>
      <c r="X43" s="39"/>
      <c r="Y43" s="101" t="str">
        <f t="shared" si="14"/>
        <v>-----</v>
      </c>
      <c r="Z43" s="102" t="str">
        <f t="shared" si="15"/>
        <v>-----</v>
      </c>
      <c r="AA43" s="163">
        <f t="shared" si="16"/>
        <v>0</v>
      </c>
      <c r="AB43" s="32"/>
      <c r="AC43" s="235">
        <f t="shared" si="9"/>
        <v>0</v>
      </c>
      <c r="AD43" s="31"/>
      <c r="AE43" s="103"/>
      <c r="AF43" s="104">
        <f t="shared" si="17"/>
        <v>0</v>
      </c>
      <c r="AG43" s="104">
        <f t="shared" si="18"/>
        <v>0</v>
      </c>
      <c r="AH43" s="104">
        <f t="shared" si="19"/>
        <v>0</v>
      </c>
      <c r="AI43" s="105"/>
    </row>
    <row r="44" spans="1:38" ht="16.5" customHeight="1" x14ac:dyDescent="0.2">
      <c r="A44" s="76"/>
      <c r="B44" s="24"/>
      <c r="C44" s="28"/>
      <c r="D44" s="29"/>
      <c r="E44" s="25"/>
      <c r="F44" s="30"/>
      <c r="G44" s="30"/>
      <c r="H44" s="31"/>
      <c r="I44" s="259"/>
      <c r="J44" s="41"/>
      <c r="K44" s="41"/>
      <c r="L44" s="42"/>
      <c r="M44" s="42"/>
      <c r="N44" s="46"/>
      <c r="O44" s="44"/>
      <c r="P44" s="74"/>
      <c r="Q44" s="98"/>
      <c r="R44" s="75">
        <f t="shared" si="8"/>
        <v>0</v>
      </c>
      <c r="S44" s="44"/>
      <c r="T44" s="99" t="str">
        <f t="shared" si="12"/>
        <v>-----</v>
      </c>
      <c r="U44" s="212"/>
      <c r="V44" s="27"/>
      <c r="W44" s="100" t="str">
        <f t="shared" si="13"/>
        <v>----</v>
      </c>
      <c r="X44" s="39"/>
      <c r="Y44" s="101" t="str">
        <f t="shared" si="14"/>
        <v>-----</v>
      </c>
      <c r="Z44" s="102" t="str">
        <f t="shared" si="15"/>
        <v>-----</v>
      </c>
      <c r="AA44" s="163">
        <f t="shared" si="16"/>
        <v>0</v>
      </c>
      <c r="AB44" s="32"/>
      <c r="AC44" s="235">
        <f t="shared" si="9"/>
        <v>0</v>
      </c>
      <c r="AD44" s="31"/>
      <c r="AE44" s="103"/>
      <c r="AF44" s="104">
        <f t="shared" si="17"/>
        <v>0</v>
      </c>
      <c r="AG44" s="104">
        <f t="shared" si="18"/>
        <v>0</v>
      </c>
      <c r="AH44" s="104">
        <f t="shared" si="19"/>
        <v>0</v>
      </c>
      <c r="AI44" s="105"/>
    </row>
    <row r="45" spans="1:38" ht="16.5" customHeight="1" x14ac:dyDescent="0.2">
      <c r="A45" s="76"/>
      <c r="B45" s="24"/>
      <c r="C45" s="28"/>
      <c r="D45" s="29"/>
      <c r="E45" s="25"/>
      <c r="F45" s="30"/>
      <c r="G45" s="30"/>
      <c r="H45" s="31"/>
      <c r="I45" s="259"/>
      <c r="J45" s="41"/>
      <c r="K45" s="41"/>
      <c r="L45" s="42"/>
      <c r="M45" s="42"/>
      <c r="N45" s="46"/>
      <c r="O45" s="44"/>
      <c r="P45" s="74"/>
      <c r="Q45" s="98"/>
      <c r="R45" s="75">
        <f t="shared" si="8"/>
        <v>0</v>
      </c>
      <c r="S45" s="44"/>
      <c r="T45" s="99" t="str">
        <f t="shared" si="12"/>
        <v>-----</v>
      </c>
      <c r="U45" s="212"/>
      <c r="V45" s="27"/>
      <c r="W45" s="100" t="str">
        <f t="shared" si="13"/>
        <v>----</v>
      </c>
      <c r="X45" s="39"/>
      <c r="Y45" s="101" t="str">
        <f t="shared" si="14"/>
        <v>-----</v>
      </c>
      <c r="Z45" s="102" t="str">
        <f t="shared" si="15"/>
        <v>-----</v>
      </c>
      <c r="AA45" s="163">
        <f t="shared" si="16"/>
        <v>0</v>
      </c>
      <c r="AB45" s="32"/>
      <c r="AC45" s="235">
        <f t="shared" si="9"/>
        <v>0</v>
      </c>
      <c r="AD45" s="31"/>
      <c r="AE45" s="103"/>
      <c r="AF45" s="104">
        <f t="shared" si="17"/>
        <v>0</v>
      </c>
      <c r="AG45" s="104">
        <f t="shared" si="18"/>
        <v>0</v>
      </c>
      <c r="AH45" s="104">
        <f t="shared" si="19"/>
        <v>0</v>
      </c>
      <c r="AI45" s="105"/>
    </row>
    <row r="46" spans="1:38" ht="16.5" customHeight="1" x14ac:dyDescent="0.2">
      <c r="A46" s="76"/>
      <c r="B46" s="24"/>
      <c r="C46" s="28"/>
      <c r="D46" s="29"/>
      <c r="E46" s="25"/>
      <c r="F46" s="30"/>
      <c r="G46" s="30"/>
      <c r="H46" s="31"/>
      <c r="I46" s="259"/>
      <c r="J46" s="41"/>
      <c r="K46" s="41"/>
      <c r="L46" s="42"/>
      <c r="M46" s="42"/>
      <c r="N46" s="46"/>
      <c r="O46" s="44"/>
      <c r="P46" s="74"/>
      <c r="Q46" s="98"/>
      <c r="R46" s="75">
        <f t="shared" si="8"/>
        <v>0</v>
      </c>
      <c r="S46" s="44"/>
      <c r="T46" s="99" t="str">
        <f t="shared" si="12"/>
        <v>-----</v>
      </c>
      <c r="U46" s="212"/>
      <c r="V46" s="27"/>
      <c r="W46" s="100" t="str">
        <f t="shared" si="13"/>
        <v>----</v>
      </c>
      <c r="X46" s="39"/>
      <c r="Y46" s="101" t="str">
        <f t="shared" si="14"/>
        <v>-----</v>
      </c>
      <c r="Z46" s="102" t="str">
        <f t="shared" si="15"/>
        <v>-----</v>
      </c>
      <c r="AA46" s="163">
        <f t="shared" si="16"/>
        <v>0</v>
      </c>
      <c r="AB46" s="32"/>
      <c r="AC46" s="235">
        <f t="shared" si="9"/>
        <v>0</v>
      </c>
      <c r="AD46" s="31"/>
      <c r="AE46" s="103"/>
      <c r="AF46" s="104">
        <f t="shared" si="17"/>
        <v>0</v>
      </c>
      <c r="AG46" s="104">
        <f t="shared" si="18"/>
        <v>0</v>
      </c>
      <c r="AH46" s="104">
        <f t="shared" si="19"/>
        <v>0</v>
      </c>
      <c r="AI46" s="105"/>
    </row>
    <row r="47" spans="1:38" ht="16.5" customHeight="1" x14ac:dyDescent="0.2">
      <c r="A47" s="76"/>
      <c r="B47" s="24"/>
      <c r="C47" s="28"/>
      <c r="D47" s="29"/>
      <c r="E47" s="25"/>
      <c r="F47" s="30"/>
      <c r="G47" s="30"/>
      <c r="H47" s="31"/>
      <c r="I47" s="259"/>
      <c r="J47" s="41"/>
      <c r="K47" s="41"/>
      <c r="L47" s="42"/>
      <c r="M47" s="42"/>
      <c r="N47" s="46"/>
      <c r="O47" s="44"/>
      <c r="P47" s="74"/>
      <c r="Q47" s="98"/>
      <c r="R47" s="75">
        <f t="shared" si="8"/>
        <v>0</v>
      </c>
      <c r="S47" s="44"/>
      <c r="T47" s="99" t="str">
        <f t="shared" si="12"/>
        <v>-----</v>
      </c>
      <c r="U47" s="212"/>
      <c r="V47" s="27"/>
      <c r="W47" s="100" t="str">
        <f t="shared" si="13"/>
        <v>----</v>
      </c>
      <c r="X47" s="39"/>
      <c r="Y47" s="101" t="str">
        <f t="shared" si="14"/>
        <v>-----</v>
      </c>
      <c r="Z47" s="102" t="str">
        <f t="shared" si="15"/>
        <v>-----</v>
      </c>
      <c r="AA47" s="163">
        <f t="shared" si="16"/>
        <v>0</v>
      </c>
      <c r="AB47" s="32"/>
      <c r="AC47" s="235">
        <f t="shared" si="9"/>
        <v>0</v>
      </c>
      <c r="AD47" s="31"/>
      <c r="AE47" s="103"/>
      <c r="AF47" s="104">
        <f t="shared" si="17"/>
        <v>0</v>
      </c>
      <c r="AG47" s="104">
        <f t="shared" si="18"/>
        <v>0</v>
      </c>
      <c r="AH47" s="104">
        <f t="shared" si="19"/>
        <v>0</v>
      </c>
      <c r="AI47" s="105"/>
    </row>
    <row r="48" spans="1:38" ht="16.5" customHeight="1" x14ac:dyDescent="0.2">
      <c r="A48" s="76"/>
      <c r="B48" s="24"/>
      <c r="C48" s="28"/>
      <c r="D48" s="29"/>
      <c r="E48" s="25"/>
      <c r="F48" s="30"/>
      <c r="G48" s="30"/>
      <c r="H48" s="31"/>
      <c r="I48" s="259"/>
      <c r="J48" s="41"/>
      <c r="K48" s="41"/>
      <c r="L48" s="42"/>
      <c r="M48" s="42"/>
      <c r="N48" s="46"/>
      <c r="O48" s="44"/>
      <c r="P48" s="74"/>
      <c r="Q48" s="98"/>
      <c r="R48" s="75">
        <f t="shared" si="8"/>
        <v>0</v>
      </c>
      <c r="S48" s="44"/>
      <c r="T48" s="99" t="str">
        <f t="shared" si="12"/>
        <v>-----</v>
      </c>
      <c r="U48" s="212"/>
      <c r="V48" s="27"/>
      <c r="W48" s="100" t="str">
        <f t="shared" si="13"/>
        <v>----</v>
      </c>
      <c r="X48" s="39"/>
      <c r="Y48" s="101" t="str">
        <f t="shared" si="14"/>
        <v>-----</v>
      </c>
      <c r="Z48" s="102" t="str">
        <f t="shared" si="15"/>
        <v>-----</v>
      </c>
      <c r="AA48" s="163">
        <f t="shared" si="16"/>
        <v>0</v>
      </c>
      <c r="AB48" s="32"/>
      <c r="AC48" s="235">
        <f t="shared" si="9"/>
        <v>0</v>
      </c>
      <c r="AD48" s="31"/>
      <c r="AE48" s="103"/>
      <c r="AF48" s="104">
        <f t="shared" si="17"/>
        <v>0</v>
      </c>
      <c r="AG48" s="104">
        <f t="shared" si="18"/>
        <v>0</v>
      </c>
      <c r="AH48" s="104">
        <f t="shared" si="19"/>
        <v>0</v>
      </c>
      <c r="AI48" s="105"/>
    </row>
    <row r="49" spans="1:37" ht="16.5" customHeight="1" x14ac:dyDescent="0.2">
      <c r="A49" s="76"/>
      <c r="B49" s="24"/>
      <c r="C49" s="28"/>
      <c r="D49" s="29"/>
      <c r="E49" s="25"/>
      <c r="F49" s="30"/>
      <c r="G49" s="30"/>
      <c r="H49" s="31"/>
      <c r="I49" s="259"/>
      <c r="J49" s="41"/>
      <c r="K49" s="41"/>
      <c r="L49" s="42"/>
      <c r="M49" s="42"/>
      <c r="N49" s="46"/>
      <c r="O49" s="44"/>
      <c r="P49" s="74"/>
      <c r="Q49" s="98"/>
      <c r="R49" s="75">
        <f t="shared" si="8"/>
        <v>0</v>
      </c>
      <c r="S49" s="44"/>
      <c r="T49" s="99" t="str">
        <f t="shared" si="12"/>
        <v>-----</v>
      </c>
      <c r="U49" s="212"/>
      <c r="V49" s="27"/>
      <c r="W49" s="100" t="str">
        <f t="shared" si="13"/>
        <v>----</v>
      </c>
      <c r="X49" s="39"/>
      <c r="Y49" s="101" t="str">
        <f t="shared" si="14"/>
        <v>-----</v>
      </c>
      <c r="Z49" s="102" t="str">
        <f t="shared" si="15"/>
        <v>-----</v>
      </c>
      <c r="AA49" s="163">
        <f t="shared" si="16"/>
        <v>0</v>
      </c>
      <c r="AB49" s="32"/>
      <c r="AC49" s="235">
        <f t="shared" si="9"/>
        <v>0</v>
      </c>
      <c r="AD49" s="31"/>
      <c r="AE49" s="103"/>
      <c r="AF49" s="104">
        <f t="shared" si="17"/>
        <v>0</v>
      </c>
      <c r="AG49" s="104">
        <f t="shared" si="18"/>
        <v>0</v>
      </c>
      <c r="AH49" s="104">
        <f t="shared" si="19"/>
        <v>0</v>
      </c>
      <c r="AI49" s="105"/>
    </row>
    <row r="50" spans="1:37" ht="16.5" customHeight="1" x14ac:dyDescent="0.2">
      <c r="A50" s="76"/>
      <c r="B50" s="24"/>
      <c r="C50" s="28"/>
      <c r="D50" s="29"/>
      <c r="E50" s="25"/>
      <c r="F50" s="30"/>
      <c r="G50" s="30"/>
      <c r="H50" s="31"/>
      <c r="I50" s="259"/>
      <c r="J50" s="41"/>
      <c r="K50" s="41"/>
      <c r="L50" s="42"/>
      <c r="M50" s="42"/>
      <c r="N50" s="46"/>
      <c r="O50" s="44"/>
      <c r="P50" s="74"/>
      <c r="Q50" s="98"/>
      <c r="R50" s="75">
        <f t="shared" si="8"/>
        <v>0</v>
      </c>
      <c r="S50" s="44"/>
      <c r="T50" s="99" t="str">
        <f t="shared" si="12"/>
        <v>-----</v>
      </c>
      <c r="U50" s="212"/>
      <c r="V50" s="27"/>
      <c r="W50" s="100" t="str">
        <f t="shared" si="13"/>
        <v>----</v>
      </c>
      <c r="X50" s="39"/>
      <c r="Y50" s="101" t="str">
        <f t="shared" si="14"/>
        <v>-----</v>
      </c>
      <c r="Z50" s="102" t="str">
        <f t="shared" si="15"/>
        <v>-----</v>
      </c>
      <c r="AA50" s="163">
        <f t="shared" si="16"/>
        <v>0</v>
      </c>
      <c r="AB50" s="32"/>
      <c r="AC50" s="235">
        <f t="shared" si="9"/>
        <v>0</v>
      </c>
      <c r="AD50" s="31"/>
      <c r="AE50" s="103"/>
      <c r="AF50" s="104">
        <f t="shared" si="17"/>
        <v>0</v>
      </c>
      <c r="AG50" s="104">
        <f t="shared" si="18"/>
        <v>0</v>
      </c>
      <c r="AH50" s="104">
        <f t="shared" si="19"/>
        <v>0</v>
      </c>
      <c r="AI50" s="105"/>
    </row>
    <row r="51" spans="1:37" ht="16.5" customHeight="1" x14ac:dyDescent="0.2">
      <c r="A51" s="76"/>
      <c r="B51" s="24"/>
      <c r="C51" s="28"/>
      <c r="D51" s="29"/>
      <c r="E51" s="25"/>
      <c r="F51" s="30"/>
      <c r="G51" s="30"/>
      <c r="H51" s="31"/>
      <c r="I51" s="259"/>
      <c r="J51" s="41"/>
      <c r="K51" s="41"/>
      <c r="L51" s="42"/>
      <c r="M51" s="42"/>
      <c r="N51" s="46"/>
      <c r="O51" s="44"/>
      <c r="P51" s="74"/>
      <c r="Q51" s="98"/>
      <c r="R51" s="75">
        <f t="shared" si="8"/>
        <v>0</v>
      </c>
      <c r="S51" s="44"/>
      <c r="T51" s="99" t="str">
        <f t="shared" si="12"/>
        <v>-----</v>
      </c>
      <c r="U51" s="212"/>
      <c r="V51" s="27"/>
      <c r="W51" s="100" t="str">
        <f t="shared" si="13"/>
        <v>----</v>
      </c>
      <c r="X51" s="39"/>
      <c r="Y51" s="101" t="str">
        <f t="shared" si="14"/>
        <v>-----</v>
      </c>
      <c r="Z51" s="102" t="str">
        <f t="shared" si="15"/>
        <v>-----</v>
      </c>
      <c r="AA51" s="163">
        <f t="shared" si="16"/>
        <v>0</v>
      </c>
      <c r="AB51" s="32"/>
      <c r="AC51" s="235">
        <f t="shared" si="9"/>
        <v>0</v>
      </c>
      <c r="AD51" s="31"/>
      <c r="AE51" s="103"/>
      <c r="AF51" s="104">
        <f t="shared" si="17"/>
        <v>0</v>
      </c>
      <c r="AG51" s="104">
        <f t="shared" si="18"/>
        <v>0</v>
      </c>
      <c r="AH51" s="104">
        <f t="shared" si="19"/>
        <v>0</v>
      </c>
      <c r="AI51" s="105"/>
    </row>
    <row r="52" spans="1:37" ht="16.5" customHeight="1" x14ac:dyDescent="0.2">
      <c r="A52" s="76"/>
      <c r="B52" s="24"/>
      <c r="C52" s="28"/>
      <c r="D52" s="29"/>
      <c r="E52" s="25"/>
      <c r="F52" s="30"/>
      <c r="G52" s="30"/>
      <c r="H52" s="31"/>
      <c r="I52" s="259"/>
      <c r="J52" s="41"/>
      <c r="K52" s="41"/>
      <c r="L52" s="42"/>
      <c r="M52" s="42"/>
      <c r="N52" s="46"/>
      <c r="O52" s="44"/>
      <c r="P52" s="74"/>
      <c r="Q52" s="98"/>
      <c r="R52" s="75">
        <f t="shared" si="8"/>
        <v>0</v>
      </c>
      <c r="S52" s="44"/>
      <c r="T52" s="99" t="str">
        <f t="shared" si="12"/>
        <v>-----</v>
      </c>
      <c r="U52" s="212"/>
      <c r="V52" s="27"/>
      <c r="W52" s="100" t="str">
        <f t="shared" si="13"/>
        <v>----</v>
      </c>
      <c r="X52" s="39"/>
      <c r="Y52" s="101" t="str">
        <f t="shared" si="14"/>
        <v>-----</v>
      </c>
      <c r="Z52" s="102" t="str">
        <f t="shared" si="15"/>
        <v>-----</v>
      </c>
      <c r="AA52" s="163">
        <f t="shared" si="16"/>
        <v>0</v>
      </c>
      <c r="AB52" s="32"/>
      <c r="AC52" s="235">
        <f t="shared" si="9"/>
        <v>0</v>
      </c>
      <c r="AD52" s="31"/>
      <c r="AE52" s="103"/>
      <c r="AF52" s="104">
        <f t="shared" si="17"/>
        <v>0</v>
      </c>
      <c r="AG52" s="104">
        <f t="shared" si="18"/>
        <v>0</v>
      </c>
      <c r="AH52" s="104">
        <f t="shared" si="19"/>
        <v>0</v>
      </c>
      <c r="AI52" s="105"/>
    </row>
    <row r="53" spans="1:37" ht="16.5" customHeight="1" x14ac:dyDescent="0.2">
      <c r="A53" s="76"/>
      <c r="B53" s="24"/>
      <c r="C53" s="28"/>
      <c r="D53" s="29"/>
      <c r="E53" s="25"/>
      <c r="F53" s="30"/>
      <c r="G53" s="30"/>
      <c r="H53" s="31"/>
      <c r="I53" s="259"/>
      <c r="J53" s="41"/>
      <c r="K53" s="41"/>
      <c r="L53" s="42"/>
      <c r="M53" s="42"/>
      <c r="N53" s="46"/>
      <c r="O53" s="44"/>
      <c r="P53" s="74"/>
      <c r="Q53" s="98"/>
      <c r="R53" s="75">
        <f t="shared" si="8"/>
        <v>0</v>
      </c>
      <c r="S53" s="44"/>
      <c r="T53" s="99" t="str">
        <f t="shared" si="12"/>
        <v>-----</v>
      </c>
      <c r="U53" s="212"/>
      <c r="V53" s="27"/>
      <c r="W53" s="100" t="str">
        <f t="shared" si="13"/>
        <v>----</v>
      </c>
      <c r="X53" s="39"/>
      <c r="Y53" s="101" t="str">
        <f t="shared" si="14"/>
        <v>-----</v>
      </c>
      <c r="Z53" s="102" t="str">
        <f t="shared" si="15"/>
        <v>-----</v>
      </c>
      <c r="AA53" s="163">
        <f t="shared" si="16"/>
        <v>0</v>
      </c>
      <c r="AB53" s="32"/>
      <c r="AC53" s="235">
        <f t="shared" si="9"/>
        <v>0</v>
      </c>
      <c r="AD53" s="31"/>
      <c r="AE53" s="103"/>
      <c r="AF53" s="104">
        <f t="shared" si="17"/>
        <v>0</v>
      </c>
      <c r="AG53" s="104">
        <f t="shared" si="18"/>
        <v>0</v>
      </c>
      <c r="AH53" s="104">
        <f t="shared" si="19"/>
        <v>0</v>
      </c>
      <c r="AI53" s="105"/>
    </row>
    <row r="54" spans="1:37" ht="16.5" customHeight="1" x14ac:dyDescent="0.2">
      <c r="A54" s="76"/>
      <c r="B54" s="24"/>
      <c r="C54" s="28"/>
      <c r="D54" s="29"/>
      <c r="E54" s="25"/>
      <c r="F54" s="30"/>
      <c r="G54" s="30"/>
      <c r="H54" s="31"/>
      <c r="I54" s="260"/>
      <c r="J54" s="41"/>
      <c r="K54" s="41"/>
      <c r="L54" s="42"/>
      <c r="M54" s="42"/>
      <c r="N54" s="46"/>
      <c r="O54" s="44"/>
      <c r="P54" s="74"/>
      <c r="Q54" s="98"/>
      <c r="R54" s="75">
        <f t="shared" si="8"/>
        <v>0</v>
      </c>
      <c r="S54" s="44"/>
      <c r="T54" s="99" t="str">
        <f t="shared" si="12"/>
        <v>-----</v>
      </c>
      <c r="U54" s="212"/>
      <c r="V54" s="27"/>
      <c r="W54" s="100" t="str">
        <f t="shared" si="13"/>
        <v>----</v>
      </c>
      <c r="X54" s="39"/>
      <c r="Y54" s="101" t="str">
        <f t="shared" si="14"/>
        <v>-----</v>
      </c>
      <c r="Z54" s="102" t="str">
        <f t="shared" si="15"/>
        <v>-----</v>
      </c>
      <c r="AA54" s="163">
        <f t="shared" si="16"/>
        <v>0</v>
      </c>
      <c r="AB54" s="32"/>
      <c r="AC54" s="235">
        <f t="shared" si="9"/>
        <v>0</v>
      </c>
      <c r="AD54" s="31"/>
      <c r="AE54" s="103"/>
      <c r="AF54" s="104">
        <f t="shared" si="17"/>
        <v>0</v>
      </c>
      <c r="AG54" s="104">
        <f t="shared" si="18"/>
        <v>0</v>
      </c>
      <c r="AH54" s="104">
        <f t="shared" si="19"/>
        <v>0</v>
      </c>
      <c r="AI54" s="105"/>
    </row>
    <row r="55" spans="1:37" ht="16.5" customHeight="1" x14ac:dyDescent="0.2">
      <c r="A55" s="76"/>
      <c r="B55" s="24"/>
      <c r="C55" s="28"/>
      <c r="D55" s="29"/>
      <c r="E55" s="25"/>
      <c r="F55" s="30"/>
      <c r="G55" s="30"/>
      <c r="H55" s="31"/>
      <c r="I55" s="260"/>
      <c r="J55" s="41"/>
      <c r="K55" s="41"/>
      <c r="L55" s="42"/>
      <c r="M55" s="42"/>
      <c r="N55" s="46"/>
      <c r="O55" s="44"/>
      <c r="P55" s="74"/>
      <c r="Q55" s="98"/>
      <c r="R55" s="75">
        <f t="shared" si="8"/>
        <v>0</v>
      </c>
      <c r="S55" s="44"/>
      <c r="T55" s="99" t="str">
        <f t="shared" si="12"/>
        <v>-----</v>
      </c>
      <c r="U55" s="212"/>
      <c r="V55" s="27"/>
      <c r="W55" s="100" t="str">
        <f t="shared" si="13"/>
        <v>----</v>
      </c>
      <c r="X55" s="39"/>
      <c r="Y55" s="101" t="str">
        <f t="shared" si="14"/>
        <v>-----</v>
      </c>
      <c r="Z55" s="102" t="str">
        <f t="shared" si="15"/>
        <v>-----</v>
      </c>
      <c r="AA55" s="163">
        <f t="shared" si="16"/>
        <v>0</v>
      </c>
      <c r="AB55" s="32"/>
      <c r="AC55" s="235">
        <f t="shared" si="9"/>
        <v>0</v>
      </c>
      <c r="AD55" s="31"/>
      <c r="AE55" s="103"/>
      <c r="AF55" s="104">
        <f t="shared" si="17"/>
        <v>0</v>
      </c>
      <c r="AG55" s="104">
        <f t="shared" si="18"/>
        <v>0</v>
      </c>
      <c r="AH55" s="104">
        <f t="shared" si="19"/>
        <v>0</v>
      </c>
      <c r="AI55" s="105"/>
    </row>
    <row r="56" spans="1:37" ht="16.5" customHeight="1" x14ac:dyDescent="0.2">
      <c r="A56" s="76"/>
      <c r="B56" s="24"/>
      <c r="C56" s="28"/>
      <c r="D56" s="29"/>
      <c r="E56" s="25"/>
      <c r="F56" s="30"/>
      <c r="G56" s="30"/>
      <c r="H56" s="31"/>
      <c r="I56" s="260"/>
      <c r="J56" s="41"/>
      <c r="K56" s="41"/>
      <c r="L56" s="42"/>
      <c r="M56" s="42"/>
      <c r="N56" s="46"/>
      <c r="O56" s="44"/>
      <c r="P56" s="74"/>
      <c r="Q56" s="98"/>
      <c r="R56" s="75">
        <f t="shared" si="8"/>
        <v>0</v>
      </c>
      <c r="S56" s="44"/>
      <c r="T56" s="99" t="str">
        <f t="shared" si="12"/>
        <v>-----</v>
      </c>
      <c r="U56" s="212"/>
      <c r="V56" s="27"/>
      <c r="W56" s="100" t="str">
        <f t="shared" si="13"/>
        <v>----</v>
      </c>
      <c r="X56" s="39"/>
      <c r="Y56" s="101" t="str">
        <f t="shared" si="14"/>
        <v>-----</v>
      </c>
      <c r="Z56" s="102" t="str">
        <f t="shared" si="15"/>
        <v>-----</v>
      </c>
      <c r="AA56" s="163">
        <f t="shared" si="16"/>
        <v>0</v>
      </c>
      <c r="AB56" s="32"/>
      <c r="AC56" s="235">
        <f t="shared" si="9"/>
        <v>0</v>
      </c>
      <c r="AD56" s="31"/>
      <c r="AE56" s="103"/>
      <c r="AF56" s="104">
        <f t="shared" si="17"/>
        <v>0</v>
      </c>
      <c r="AG56" s="104">
        <f t="shared" si="18"/>
        <v>0</v>
      </c>
      <c r="AH56" s="104">
        <f t="shared" si="19"/>
        <v>0</v>
      </c>
      <c r="AI56" s="105"/>
    </row>
    <row r="57" spans="1:37" ht="16.5" customHeight="1" x14ac:dyDescent="0.2">
      <c r="A57" s="76"/>
      <c r="B57" s="24"/>
      <c r="C57" s="28"/>
      <c r="D57" s="29"/>
      <c r="E57" s="25"/>
      <c r="F57" s="30"/>
      <c r="G57" s="30"/>
      <c r="H57" s="31"/>
      <c r="I57" s="260"/>
      <c r="J57" s="41"/>
      <c r="K57" s="41"/>
      <c r="L57" s="42"/>
      <c r="M57" s="42"/>
      <c r="N57" s="46"/>
      <c r="O57" s="44"/>
      <c r="P57" s="74"/>
      <c r="Q57" s="98"/>
      <c r="R57" s="75">
        <f t="shared" si="8"/>
        <v>0</v>
      </c>
      <c r="S57" s="44"/>
      <c r="T57" s="99" t="str">
        <f t="shared" si="12"/>
        <v>-----</v>
      </c>
      <c r="U57" s="212"/>
      <c r="V57" s="27"/>
      <c r="W57" s="100" t="str">
        <f t="shared" si="13"/>
        <v>----</v>
      </c>
      <c r="X57" s="39"/>
      <c r="Y57" s="101" t="str">
        <f t="shared" si="14"/>
        <v>-----</v>
      </c>
      <c r="Z57" s="102" t="str">
        <f t="shared" si="15"/>
        <v>-----</v>
      </c>
      <c r="AA57" s="163">
        <f t="shared" si="16"/>
        <v>0</v>
      </c>
      <c r="AB57" s="32"/>
      <c r="AC57" s="235">
        <f t="shared" si="9"/>
        <v>0</v>
      </c>
      <c r="AD57" s="31"/>
      <c r="AE57" s="103"/>
      <c r="AF57" s="104">
        <f t="shared" si="17"/>
        <v>0</v>
      </c>
      <c r="AG57" s="104">
        <f t="shared" si="18"/>
        <v>0</v>
      </c>
      <c r="AH57" s="104">
        <f t="shared" si="19"/>
        <v>0</v>
      </c>
      <c r="AI57" s="105"/>
    </row>
    <row r="58" spans="1:37" ht="16.5" customHeight="1" x14ac:dyDescent="0.2">
      <c r="A58" s="76"/>
      <c r="B58" s="24"/>
      <c r="C58" s="28"/>
      <c r="D58" s="29"/>
      <c r="E58" s="25"/>
      <c r="F58" s="30"/>
      <c r="G58" s="30"/>
      <c r="H58" s="31"/>
      <c r="I58" s="260"/>
      <c r="J58" s="41"/>
      <c r="K58" s="41"/>
      <c r="L58" s="42"/>
      <c r="M58" s="42"/>
      <c r="N58" s="46"/>
      <c r="O58" s="44"/>
      <c r="P58" s="74"/>
      <c r="Q58" s="98"/>
      <c r="R58" s="75">
        <f t="shared" si="8"/>
        <v>0</v>
      </c>
      <c r="S58" s="44"/>
      <c r="T58" s="99" t="str">
        <f t="shared" si="12"/>
        <v>-----</v>
      </c>
      <c r="U58" s="212"/>
      <c r="V58" s="27"/>
      <c r="W58" s="100" t="str">
        <f t="shared" si="13"/>
        <v>----</v>
      </c>
      <c r="X58" s="39"/>
      <c r="Y58" s="101" t="str">
        <f t="shared" si="14"/>
        <v>-----</v>
      </c>
      <c r="Z58" s="102" t="str">
        <f t="shared" si="15"/>
        <v>-----</v>
      </c>
      <c r="AA58" s="163">
        <f t="shared" si="16"/>
        <v>0</v>
      </c>
      <c r="AB58" s="32"/>
      <c r="AC58" s="235">
        <f t="shared" si="9"/>
        <v>0</v>
      </c>
      <c r="AD58" s="31"/>
      <c r="AE58" s="103"/>
      <c r="AF58" s="104">
        <f t="shared" si="17"/>
        <v>0</v>
      </c>
      <c r="AG58" s="104">
        <f t="shared" si="18"/>
        <v>0</v>
      </c>
      <c r="AH58" s="104">
        <f t="shared" si="19"/>
        <v>0</v>
      </c>
      <c r="AI58" s="105"/>
    </row>
    <row r="59" spans="1:37" ht="16.5" customHeight="1" x14ac:dyDescent="0.2">
      <c r="A59" s="76"/>
      <c r="B59" s="24"/>
      <c r="C59" s="28"/>
      <c r="D59" s="29"/>
      <c r="E59" s="25"/>
      <c r="F59" s="30"/>
      <c r="G59" s="30"/>
      <c r="H59" s="31"/>
      <c r="I59" s="260"/>
      <c r="J59" s="41"/>
      <c r="K59" s="41"/>
      <c r="L59" s="42"/>
      <c r="M59" s="42"/>
      <c r="N59" s="46"/>
      <c r="O59" s="44"/>
      <c r="P59" s="74"/>
      <c r="Q59" s="98"/>
      <c r="R59" s="75">
        <f t="shared" si="8"/>
        <v>0</v>
      </c>
      <c r="S59" s="44"/>
      <c r="T59" s="99" t="str">
        <f t="shared" si="12"/>
        <v>-----</v>
      </c>
      <c r="U59" s="212"/>
      <c r="V59" s="27"/>
      <c r="W59" s="100" t="str">
        <f t="shared" si="13"/>
        <v>----</v>
      </c>
      <c r="X59" s="39"/>
      <c r="Y59" s="101" t="str">
        <f t="shared" si="14"/>
        <v>-----</v>
      </c>
      <c r="Z59" s="102" t="str">
        <f t="shared" si="15"/>
        <v>-----</v>
      </c>
      <c r="AA59" s="163">
        <f t="shared" si="16"/>
        <v>0</v>
      </c>
      <c r="AB59" s="32"/>
      <c r="AC59" s="235">
        <f t="shared" si="9"/>
        <v>0</v>
      </c>
      <c r="AD59" s="31"/>
      <c r="AE59" s="103"/>
      <c r="AF59" s="104">
        <f t="shared" si="17"/>
        <v>0</v>
      </c>
      <c r="AG59" s="104">
        <f t="shared" si="18"/>
        <v>0</v>
      </c>
      <c r="AH59" s="104">
        <f t="shared" si="19"/>
        <v>0</v>
      </c>
      <c r="AI59" s="105"/>
    </row>
    <row r="60" spans="1:37" ht="16.5" customHeight="1" x14ac:dyDescent="0.2">
      <c r="A60" s="76"/>
      <c r="B60" s="24"/>
      <c r="C60" s="28"/>
      <c r="D60" s="29"/>
      <c r="E60" s="25"/>
      <c r="F60" s="30"/>
      <c r="G60" s="30"/>
      <c r="H60" s="31"/>
      <c r="I60" s="260"/>
      <c r="J60" s="41"/>
      <c r="K60" s="41"/>
      <c r="L60" s="42"/>
      <c r="M60" s="42"/>
      <c r="N60" s="46"/>
      <c r="O60" s="44"/>
      <c r="P60" s="74"/>
      <c r="Q60" s="98"/>
      <c r="R60" s="75">
        <f t="shared" si="8"/>
        <v>0</v>
      </c>
      <c r="S60" s="44"/>
      <c r="T60" s="99" t="str">
        <f t="shared" si="12"/>
        <v>-----</v>
      </c>
      <c r="U60" s="212"/>
      <c r="V60" s="27"/>
      <c r="W60" s="100" t="str">
        <f t="shared" si="13"/>
        <v>----</v>
      </c>
      <c r="X60" s="39"/>
      <c r="Y60" s="101" t="str">
        <f t="shared" si="14"/>
        <v>-----</v>
      </c>
      <c r="Z60" s="102" t="str">
        <f t="shared" si="15"/>
        <v>-----</v>
      </c>
      <c r="AA60" s="163">
        <f t="shared" si="16"/>
        <v>0</v>
      </c>
      <c r="AB60" s="32"/>
      <c r="AC60" s="235">
        <f t="shared" si="9"/>
        <v>0</v>
      </c>
      <c r="AD60" s="31"/>
      <c r="AE60" s="103"/>
      <c r="AF60" s="104">
        <f t="shared" si="17"/>
        <v>0</v>
      </c>
      <c r="AG60" s="104">
        <f t="shared" si="18"/>
        <v>0</v>
      </c>
      <c r="AH60" s="104">
        <f t="shared" si="19"/>
        <v>0</v>
      </c>
      <c r="AI60" s="105"/>
    </row>
    <row r="61" spans="1:37" ht="16.5" customHeight="1" x14ac:dyDescent="0.2">
      <c r="A61" s="76"/>
      <c r="B61" s="24"/>
      <c r="C61" s="28"/>
      <c r="D61" s="29"/>
      <c r="E61" s="25"/>
      <c r="F61" s="30"/>
      <c r="G61" s="30"/>
      <c r="H61" s="31"/>
      <c r="I61" s="260"/>
      <c r="J61" s="41"/>
      <c r="K61" s="41"/>
      <c r="L61" s="42"/>
      <c r="M61" s="42"/>
      <c r="N61" s="46"/>
      <c r="O61" s="44"/>
      <c r="P61" s="74"/>
      <c r="Q61" s="98"/>
      <c r="R61" s="75">
        <f t="shared" si="8"/>
        <v>0</v>
      </c>
      <c r="S61" s="44"/>
      <c r="T61" s="99" t="str">
        <f t="shared" si="12"/>
        <v>-----</v>
      </c>
      <c r="U61" s="212"/>
      <c r="V61" s="27"/>
      <c r="W61" s="100" t="str">
        <f t="shared" si="13"/>
        <v>----</v>
      </c>
      <c r="X61" s="39"/>
      <c r="Y61" s="101" t="str">
        <f t="shared" si="14"/>
        <v>-----</v>
      </c>
      <c r="Z61" s="102" t="str">
        <f t="shared" si="15"/>
        <v>-----</v>
      </c>
      <c r="AA61" s="163">
        <f t="shared" si="16"/>
        <v>0</v>
      </c>
      <c r="AB61" s="32"/>
      <c r="AC61" s="235">
        <f t="shared" si="9"/>
        <v>0</v>
      </c>
      <c r="AD61" s="31"/>
      <c r="AE61" s="103"/>
      <c r="AF61" s="104">
        <f t="shared" si="17"/>
        <v>0</v>
      </c>
      <c r="AG61" s="104">
        <f t="shared" si="18"/>
        <v>0</v>
      </c>
      <c r="AH61" s="104">
        <f t="shared" si="19"/>
        <v>0</v>
      </c>
      <c r="AI61" s="105"/>
    </row>
    <row r="62" spans="1:37" ht="16.5" customHeight="1" thickBot="1" x14ac:dyDescent="0.25">
      <c r="A62" s="76"/>
      <c r="B62" s="73"/>
      <c r="C62" s="33"/>
      <c r="D62" s="34"/>
      <c r="E62" s="128"/>
      <c r="F62" s="35"/>
      <c r="G62" s="35"/>
      <c r="H62" s="36"/>
      <c r="I62" s="261"/>
      <c r="J62" s="43"/>
      <c r="K62" s="43"/>
      <c r="L62" s="43"/>
      <c r="M62" s="43"/>
      <c r="N62" s="47"/>
      <c r="O62" s="44"/>
      <c r="P62" s="74"/>
      <c r="Q62" s="107"/>
      <c r="R62" s="210">
        <f t="shared" si="8"/>
        <v>0</v>
      </c>
      <c r="S62" s="44"/>
      <c r="T62" s="108" t="str">
        <f t="shared" si="12"/>
        <v>-----</v>
      </c>
      <c r="U62" s="213"/>
      <c r="V62" s="27"/>
      <c r="W62" s="214" t="str">
        <f t="shared" si="13"/>
        <v>----</v>
      </c>
      <c r="X62" s="40"/>
      <c r="Y62" s="101" t="str">
        <f t="shared" si="14"/>
        <v>-----</v>
      </c>
      <c r="Z62" s="102" t="str">
        <f t="shared" si="15"/>
        <v>-----</v>
      </c>
      <c r="AA62" s="163">
        <f t="shared" si="16"/>
        <v>0</v>
      </c>
      <c r="AB62" s="37"/>
      <c r="AC62" s="235">
        <f t="shared" si="9"/>
        <v>0</v>
      </c>
      <c r="AD62" s="36"/>
      <c r="AE62" s="103"/>
      <c r="AF62" s="104">
        <f t="shared" si="17"/>
        <v>0</v>
      </c>
      <c r="AG62" s="104">
        <f t="shared" si="18"/>
        <v>0</v>
      </c>
      <c r="AH62" s="104">
        <f t="shared" si="19"/>
        <v>0</v>
      </c>
      <c r="AI62" s="105"/>
    </row>
    <row r="63" spans="1:37" ht="16.5" hidden="1" customHeight="1" x14ac:dyDescent="0.2">
      <c r="A63" s="76"/>
      <c r="B63" s="109"/>
      <c r="C63" s="109"/>
      <c r="D63" s="110"/>
      <c r="E63" s="110"/>
      <c r="F63" s="111"/>
      <c r="G63" s="111"/>
      <c r="H63" s="110"/>
      <c r="I63" s="98"/>
      <c r="J63" s="41"/>
      <c r="K63" s="98">
        <f>SUM(K10:K62)</f>
        <v>0</v>
      </c>
      <c r="L63" s="98">
        <f t="shared" ref="L63:N63" si="20">SUM(L10:L62)</f>
        <v>0</v>
      </c>
      <c r="M63" s="98">
        <f t="shared" si="20"/>
        <v>0</v>
      </c>
      <c r="N63" s="98">
        <f t="shared" si="20"/>
        <v>0</v>
      </c>
      <c r="O63" s="44"/>
      <c r="P63" s="74"/>
      <c r="Q63" s="98"/>
      <c r="R63" s="75">
        <f t="shared" si="8"/>
        <v>0</v>
      </c>
      <c r="S63" s="44"/>
      <c r="T63" s="112">
        <f>SUM(T10:T62)</f>
        <v>0</v>
      </c>
      <c r="U63" s="110"/>
      <c r="V63" s="50"/>
      <c r="W63" s="112">
        <f>SUM(W10:W62)</f>
        <v>0</v>
      </c>
      <c r="X63" s="113"/>
      <c r="Y63" s="50">
        <f>SUM(Y10:Y62)</f>
        <v>0</v>
      </c>
      <c r="Z63" s="50">
        <f>SUM(Z10:Z62)</f>
        <v>0</v>
      </c>
      <c r="AA63" s="112">
        <f>SUM(AA10:AA62)</f>
        <v>0</v>
      </c>
      <c r="AB63" s="114"/>
      <c r="AC63" s="114"/>
      <c r="AD63" s="110"/>
      <c r="AE63" s="103"/>
      <c r="AF63" s="115">
        <f>SUM(AF10:AF62)</f>
        <v>0</v>
      </c>
      <c r="AG63" s="115">
        <f t="shared" ref="AG63:AH63" si="21">SUM(AG10:AG62)</f>
        <v>0</v>
      </c>
      <c r="AH63" s="115">
        <f t="shared" si="21"/>
        <v>0</v>
      </c>
      <c r="AI63" s="105"/>
    </row>
    <row r="64" spans="1:37" hidden="1" x14ac:dyDescent="0.2">
      <c r="A64" s="76"/>
      <c r="B64" s="103"/>
      <c r="C64" s="103"/>
      <c r="D64" s="103"/>
      <c r="E64" s="103"/>
      <c r="F64" s="103"/>
      <c r="G64" s="103"/>
      <c r="H64" s="116"/>
      <c r="I64" s="117"/>
      <c r="J64" s="41"/>
      <c r="K64" s="118"/>
      <c r="L64" s="118"/>
      <c r="M64" s="118"/>
      <c r="N64" s="118"/>
      <c r="O64" s="118"/>
      <c r="P64" s="74"/>
      <c r="Q64" s="118"/>
      <c r="R64" s="215">
        <f t="shared" si="8"/>
        <v>0</v>
      </c>
      <c r="S64" s="118"/>
      <c r="T64" s="118"/>
      <c r="U64" s="117"/>
      <c r="V64" s="118"/>
      <c r="W64" s="118"/>
      <c r="X64" s="118"/>
      <c r="Y64" s="118"/>
      <c r="Z64" s="118"/>
      <c r="AA64" s="118"/>
      <c r="AB64" s="103"/>
      <c r="AC64" s="103"/>
      <c r="AD64" s="103"/>
      <c r="AE64" s="103"/>
      <c r="AF64" s="119"/>
      <c r="AG64" s="119"/>
      <c r="AH64" s="119"/>
      <c r="AI64" s="120"/>
      <c r="AK64" s="115">
        <f>SUM(AF63:AJ63)</f>
        <v>0</v>
      </c>
    </row>
    <row r="65" spans="1:37" ht="12.75" thickBot="1" x14ac:dyDescent="0.25">
      <c r="A65" s="76"/>
      <c r="B65" s="216"/>
      <c r="C65" s="216"/>
      <c r="D65" s="216"/>
      <c r="E65" s="216"/>
      <c r="F65" s="216"/>
      <c r="G65" s="216"/>
      <c r="H65" s="217"/>
      <c r="I65" s="218"/>
      <c r="J65" s="219"/>
      <c r="K65" s="219"/>
      <c r="L65" s="219"/>
      <c r="M65" s="219"/>
      <c r="N65" s="219"/>
      <c r="O65" s="219"/>
      <c r="P65" s="219"/>
      <c r="Q65" s="219"/>
      <c r="R65" s="209"/>
      <c r="S65" s="219"/>
      <c r="T65" s="219"/>
      <c r="U65" s="218"/>
      <c r="V65" s="219"/>
      <c r="W65" s="219"/>
      <c r="X65" s="219"/>
      <c r="Y65" s="219"/>
      <c r="Z65" s="219"/>
      <c r="AA65" s="219"/>
      <c r="AB65" s="216"/>
      <c r="AC65" s="216"/>
      <c r="AD65" s="216"/>
      <c r="AE65" s="103"/>
      <c r="AF65" s="119"/>
      <c r="AG65" s="119"/>
      <c r="AH65" s="119"/>
      <c r="AI65" s="120"/>
      <c r="AK65" s="115"/>
    </row>
    <row r="66" spans="1:37" ht="25.5" customHeight="1" x14ac:dyDescent="0.2">
      <c r="A66" s="76"/>
      <c r="B66" s="365" t="s">
        <v>150</v>
      </c>
      <c r="C66" s="366"/>
      <c r="D66" s="366"/>
      <c r="E66" s="366"/>
      <c r="F66" s="366"/>
      <c r="G66" s="366"/>
      <c r="H66" s="366"/>
      <c r="I66" s="366"/>
      <c r="J66" s="366"/>
      <c r="K66" s="366"/>
      <c r="L66" s="366"/>
      <c r="M66" s="366"/>
      <c r="N66" s="366"/>
      <c r="O66" s="366"/>
      <c r="P66" s="366"/>
      <c r="Q66" s="366"/>
      <c r="R66" s="366"/>
      <c r="S66" s="366"/>
      <c r="T66" s="366"/>
      <c r="U66" s="366"/>
      <c r="V66" s="366"/>
      <c r="W66" s="366"/>
      <c r="X66" s="366"/>
      <c r="Y66" s="366"/>
      <c r="Z66" s="366"/>
      <c r="AA66" s="366"/>
      <c r="AB66" s="366"/>
      <c r="AC66" s="367"/>
      <c r="AD66" s="368"/>
      <c r="AE66" s="103"/>
      <c r="AF66" s="119"/>
      <c r="AG66" s="119"/>
      <c r="AH66" s="119"/>
      <c r="AI66" s="120"/>
      <c r="AK66" s="115"/>
    </row>
    <row r="67" spans="1:37" ht="15" customHeight="1" x14ac:dyDescent="0.2">
      <c r="A67" s="76"/>
      <c r="B67" s="398" t="s">
        <v>21</v>
      </c>
      <c r="C67" s="339" t="s">
        <v>22</v>
      </c>
      <c r="D67" s="339" t="s">
        <v>151</v>
      </c>
      <c r="E67" s="339"/>
      <c r="F67" s="339"/>
      <c r="G67" s="339" t="s">
        <v>152</v>
      </c>
      <c r="H67" s="339"/>
      <c r="I67" s="339" t="s">
        <v>37</v>
      </c>
      <c r="J67" s="339"/>
      <c r="K67" s="339" t="s">
        <v>159</v>
      </c>
      <c r="L67" s="339"/>
      <c r="M67" s="339" t="s">
        <v>0</v>
      </c>
      <c r="N67" s="339"/>
      <c r="O67" s="381" t="s">
        <v>153</v>
      </c>
      <c r="P67" s="382"/>
      <c r="Q67" s="382"/>
      <c r="R67" s="382"/>
      <c r="S67" s="382"/>
      <c r="T67" s="382"/>
      <c r="U67" s="382"/>
      <c r="V67" s="382"/>
      <c r="W67" s="382"/>
      <c r="X67" s="382"/>
      <c r="Y67" s="382"/>
      <c r="Z67" s="382"/>
      <c r="AA67" s="382"/>
      <c r="AB67" s="382"/>
      <c r="AC67" s="382"/>
      <c r="AD67" s="383"/>
      <c r="AE67" s="103"/>
      <c r="AF67" s="119"/>
      <c r="AG67" s="119"/>
      <c r="AH67" s="119"/>
      <c r="AI67" s="120"/>
      <c r="AK67" s="115"/>
    </row>
    <row r="68" spans="1:37" x14ac:dyDescent="0.2">
      <c r="A68" s="76"/>
      <c r="B68" s="398"/>
      <c r="C68" s="339"/>
      <c r="D68" s="339"/>
      <c r="E68" s="339"/>
      <c r="F68" s="339"/>
      <c r="G68" s="339"/>
      <c r="H68" s="339"/>
      <c r="I68" s="339"/>
      <c r="J68" s="339"/>
      <c r="K68" s="339"/>
      <c r="L68" s="339"/>
      <c r="M68" s="339"/>
      <c r="N68" s="339"/>
      <c r="O68" s="384"/>
      <c r="P68" s="385"/>
      <c r="Q68" s="385"/>
      <c r="R68" s="385"/>
      <c r="S68" s="385"/>
      <c r="T68" s="385"/>
      <c r="U68" s="385"/>
      <c r="V68" s="385"/>
      <c r="W68" s="385"/>
      <c r="X68" s="385"/>
      <c r="Y68" s="385"/>
      <c r="Z68" s="385"/>
      <c r="AA68" s="385"/>
      <c r="AB68" s="385"/>
      <c r="AC68" s="385"/>
      <c r="AD68" s="386"/>
      <c r="AE68" s="103"/>
      <c r="AF68" s="119"/>
      <c r="AG68" s="119"/>
      <c r="AH68" s="119"/>
      <c r="AI68" s="120"/>
      <c r="AK68" s="115"/>
    </row>
    <row r="69" spans="1:37" ht="29.25" customHeight="1" x14ac:dyDescent="0.2">
      <c r="A69" s="76"/>
      <c r="B69" s="262"/>
      <c r="C69" s="264"/>
      <c r="D69" s="335"/>
      <c r="E69" s="335"/>
      <c r="F69" s="335"/>
      <c r="G69" s="336"/>
      <c r="H69" s="337"/>
      <c r="I69" s="338"/>
      <c r="J69" s="338"/>
      <c r="K69" s="330">
        <f>G69*I69</f>
        <v>0</v>
      </c>
      <c r="L69" s="330"/>
      <c r="M69" s="328"/>
      <c r="N69" s="328"/>
      <c r="O69" s="321"/>
      <c r="P69" s="322"/>
      <c r="Q69" s="322"/>
      <c r="R69" s="322"/>
      <c r="S69" s="322"/>
      <c r="T69" s="322"/>
      <c r="U69" s="322"/>
      <c r="V69" s="322"/>
      <c r="W69" s="322"/>
      <c r="X69" s="322"/>
      <c r="Y69" s="322"/>
      <c r="Z69" s="322"/>
      <c r="AA69" s="322"/>
      <c r="AB69" s="322"/>
      <c r="AC69" s="322"/>
      <c r="AD69" s="323"/>
      <c r="AE69" s="103"/>
      <c r="AF69" s="104">
        <f>IF(M69=$B$92,K69,0)</f>
        <v>0</v>
      </c>
      <c r="AG69" s="104">
        <f>IF(M69=$B$93,K69,0)</f>
        <v>0</v>
      </c>
      <c r="AH69" s="104">
        <f>IF(M69=$B$94,K69,0)</f>
        <v>0</v>
      </c>
      <c r="AI69" s="120"/>
      <c r="AK69" s="115"/>
    </row>
    <row r="70" spans="1:37" ht="29.25" customHeight="1" x14ac:dyDescent="0.2">
      <c r="A70" s="76"/>
      <c r="B70" s="262"/>
      <c r="C70" s="264"/>
      <c r="D70" s="335"/>
      <c r="E70" s="335"/>
      <c r="F70" s="335"/>
      <c r="G70" s="336"/>
      <c r="H70" s="337"/>
      <c r="I70" s="338"/>
      <c r="J70" s="338"/>
      <c r="K70" s="330">
        <f t="shared" ref="K70:K78" si="22">G70*I70</f>
        <v>0</v>
      </c>
      <c r="L70" s="330"/>
      <c r="M70" s="328"/>
      <c r="N70" s="328"/>
      <c r="O70" s="321"/>
      <c r="P70" s="322"/>
      <c r="Q70" s="322"/>
      <c r="R70" s="322"/>
      <c r="S70" s="322"/>
      <c r="T70" s="322"/>
      <c r="U70" s="322"/>
      <c r="V70" s="322"/>
      <c r="W70" s="322"/>
      <c r="X70" s="322"/>
      <c r="Y70" s="322"/>
      <c r="Z70" s="322"/>
      <c r="AA70" s="322"/>
      <c r="AB70" s="322"/>
      <c r="AC70" s="322"/>
      <c r="AD70" s="323"/>
      <c r="AE70" s="103"/>
      <c r="AF70" s="104">
        <f t="shared" ref="AF70:AF78" si="23">IF(M70=$B$92,K70,0)</f>
        <v>0</v>
      </c>
      <c r="AG70" s="104">
        <f t="shared" ref="AG70:AG78" si="24">IF(M70=$B$93,K70,0)</f>
        <v>0</v>
      </c>
      <c r="AH70" s="104">
        <f t="shared" ref="AH70:AH78" si="25">IF(M70=$B$94,K70,0)</f>
        <v>0</v>
      </c>
      <c r="AI70" s="120"/>
      <c r="AK70" s="115"/>
    </row>
    <row r="71" spans="1:37" ht="29.25" customHeight="1" x14ac:dyDescent="0.2">
      <c r="A71" s="76"/>
      <c r="B71" s="262"/>
      <c r="C71" s="264"/>
      <c r="D71" s="335"/>
      <c r="E71" s="335"/>
      <c r="F71" s="335"/>
      <c r="G71" s="336"/>
      <c r="H71" s="337"/>
      <c r="I71" s="338"/>
      <c r="J71" s="338"/>
      <c r="K71" s="330">
        <f t="shared" si="22"/>
        <v>0</v>
      </c>
      <c r="L71" s="330"/>
      <c r="M71" s="328"/>
      <c r="N71" s="328"/>
      <c r="O71" s="321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3"/>
      <c r="AE71" s="103"/>
      <c r="AF71" s="104">
        <f t="shared" si="23"/>
        <v>0</v>
      </c>
      <c r="AG71" s="104">
        <f t="shared" si="24"/>
        <v>0</v>
      </c>
      <c r="AH71" s="104">
        <f t="shared" si="25"/>
        <v>0</v>
      </c>
      <c r="AI71" s="120"/>
      <c r="AK71" s="115"/>
    </row>
    <row r="72" spans="1:37" ht="29.25" customHeight="1" x14ac:dyDescent="0.2">
      <c r="A72" s="76"/>
      <c r="B72" s="262"/>
      <c r="C72" s="264"/>
      <c r="D72" s="335"/>
      <c r="E72" s="335"/>
      <c r="F72" s="335"/>
      <c r="G72" s="336"/>
      <c r="H72" s="337"/>
      <c r="I72" s="338"/>
      <c r="J72" s="338"/>
      <c r="K72" s="330">
        <f t="shared" si="22"/>
        <v>0</v>
      </c>
      <c r="L72" s="330"/>
      <c r="M72" s="328"/>
      <c r="N72" s="328"/>
      <c r="O72" s="321"/>
      <c r="P72" s="322"/>
      <c r="Q72" s="322"/>
      <c r="R72" s="322"/>
      <c r="S72" s="322"/>
      <c r="T72" s="322"/>
      <c r="U72" s="322"/>
      <c r="V72" s="322"/>
      <c r="W72" s="322"/>
      <c r="X72" s="322"/>
      <c r="Y72" s="322"/>
      <c r="Z72" s="322"/>
      <c r="AA72" s="322"/>
      <c r="AB72" s="322"/>
      <c r="AC72" s="322"/>
      <c r="AD72" s="323"/>
      <c r="AE72" s="103"/>
      <c r="AF72" s="104">
        <f t="shared" si="23"/>
        <v>0</v>
      </c>
      <c r="AG72" s="104">
        <f t="shared" si="24"/>
        <v>0</v>
      </c>
      <c r="AH72" s="104">
        <f t="shared" si="25"/>
        <v>0</v>
      </c>
      <c r="AI72" s="120"/>
      <c r="AK72" s="115"/>
    </row>
    <row r="73" spans="1:37" ht="29.25" customHeight="1" x14ac:dyDescent="0.2">
      <c r="A73" s="76"/>
      <c r="B73" s="262"/>
      <c r="C73" s="264"/>
      <c r="D73" s="335"/>
      <c r="E73" s="335"/>
      <c r="F73" s="335"/>
      <c r="G73" s="336"/>
      <c r="H73" s="337"/>
      <c r="I73" s="338"/>
      <c r="J73" s="338"/>
      <c r="K73" s="330">
        <f t="shared" si="22"/>
        <v>0</v>
      </c>
      <c r="L73" s="330"/>
      <c r="M73" s="328"/>
      <c r="N73" s="328"/>
      <c r="O73" s="321"/>
      <c r="P73" s="322"/>
      <c r="Q73" s="322"/>
      <c r="R73" s="322"/>
      <c r="S73" s="322"/>
      <c r="T73" s="322"/>
      <c r="U73" s="322"/>
      <c r="V73" s="322"/>
      <c r="W73" s="322"/>
      <c r="X73" s="322"/>
      <c r="Y73" s="322"/>
      <c r="Z73" s="322"/>
      <c r="AA73" s="322"/>
      <c r="AB73" s="322"/>
      <c r="AC73" s="322"/>
      <c r="AD73" s="323"/>
      <c r="AE73" s="103"/>
      <c r="AF73" s="104">
        <f t="shared" si="23"/>
        <v>0</v>
      </c>
      <c r="AG73" s="104">
        <f t="shared" si="24"/>
        <v>0</v>
      </c>
      <c r="AH73" s="104">
        <f t="shared" si="25"/>
        <v>0</v>
      </c>
      <c r="AI73" s="120"/>
      <c r="AK73" s="115"/>
    </row>
    <row r="74" spans="1:37" ht="29.25" customHeight="1" x14ac:dyDescent="0.2">
      <c r="A74" s="76"/>
      <c r="B74" s="262"/>
      <c r="C74" s="264"/>
      <c r="D74" s="335"/>
      <c r="E74" s="335"/>
      <c r="F74" s="335"/>
      <c r="G74" s="336"/>
      <c r="H74" s="337"/>
      <c r="I74" s="338"/>
      <c r="J74" s="338"/>
      <c r="K74" s="330">
        <f t="shared" si="22"/>
        <v>0</v>
      </c>
      <c r="L74" s="330"/>
      <c r="M74" s="328"/>
      <c r="N74" s="328"/>
      <c r="O74" s="321"/>
      <c r="P74" s="322"/>
      <c r="Q74" s="322"/>
      <c r="R74" s="322"/>
      <c r="S74" s="322"/>
      <c r="T74" s="322"/>
      <c r="U74" s="322"/>
      <c r="V74" s="322"/>
      <c r="W74" s="322"/>
      <c r="X74" s="322"/>
      <c r="Y74" s="322"/>
      <c r="Z74" s="322"/>
      <c r="AA74" s="322"/>
      <c r="AB74" s="322"/>
      <c r="AC74" s="322"/>
      <c r="AD74" s="323"/>
      <c r="AE74" s="103"/>
      <c r="AF74" s="104">
        <f t="shared" si="23"/>
        <v>0</v>
      </c>
      <c r="AG74" s="104">
        <f t="shared" si="24"/>
        <v>0</v>
      </c>
      <c r="AH74" s="104">
        <f t="shared" si="25"/>
        <v>0</v>
      </c>
      <c r="AI74" s="120"/>
      <c r="AK74" s="115"/>
    </row>
    <row r="75" spans="1:37" ht="29.25" customHeight="1" x14ac:dyDescent="0.2">
      <c r="A75" s="76"/>
      <c r="B75" s="262"/>
      <c r="C75" s="264"/>
      <c r="D75" s="335"/>
      <c r="E75" s="335"/>
      <c r="F75" s="335"/>
      <c r="G75" s="336"/>
      <c r="H75" s="337"/>
      <c r="I75" s="338"/>
      <c r="J75" s="338"/>
      <c r="K75" s="330">
        <f t="shared" si="22"/>
        <v>0</v>
      </c>
      <c r="L75" s="330"/>
      <c r="M75" s="328"/>
      <c r="N75" s="328"/>
      <c r="O75" s="321"/>
      <c r="P75" s="322"/>
      <c r="Q75" s="322"/>
      <c r="R75" s="322"/>
      <c r="S75" s="322"/>
      <c r="T75" s="322"/>
      <c r="U75" s="322"/>
      <c r="V75" s="322"/>
      <c r="W75" s="322"/>
      <c r="X75" s="322"/>
      <c r="Y75" s="322"/>
      <c r="Z75" s="322"/>
      <c r="AA75" s="322"/>
      <c r="AB75" s="322"/>
      <c r="AC75" s="322"/>
      <c r="AD75" s="323"/>
      <c r="AE75" s="103"/>
      <c r="AF75" s="104">
        <f t="shared" si="23"/>
        <v>0</v>
      </c>
      <c r="AG75" s="104">
        <f t="shared" si="24"/>
        <v>0</v>
      </c>
      <c r="AH75" s="104">
        <f t="shared" si="25"/>
        <v>0</v>
      </c>
      <c r="AI75" s="120"/>
      <c r="AK75" s="115"/>
    </row>
    <row r="76" spans="1:37" ht="29.25" customHeight="1" x14ac:dyDescent="0.2">
      <c r="A76" s="76"/>
      <c r="B76" s="262"/>
      <c r="C76" s="264"/>
      <c r="D76" s="335"/>
      <c r="E76" s="335"/>
      <c r="F76" s="335"/>
      <c r="G76" s="336"/>
      <c r="H76" s="337"/>
      <c r="I76" s="338"/>
      <c r="J76" s="338"/>
      <c r="K76" s="330">
        <f t="shared" si="22"/>
        <v>0</v>
      </c>
      <c r="L76" s="330"/>
      <c r="M76" s="328"/>
      <c r="N76" s="328"/>
      <c r="O76" s="321"/>
      <c r="P76" s="322"/>
      <c r="Q76" s="322"/>
      <c r="R76" s="322"/>
      <c r="S76" s="322"/>
      <c r="T76" s="322"/>
      <c r="U76" s="322"/>
      <c r="V76" s="322"/>
      <c r="W76" s="322"/>
      <c r="X76" s="322"/>
      <c r="Y76" s="322"/>
      <c r="Z76" s="322"/>
      <c r="AA76" s="322"/>
      <c r="AB76" s="322"/>
      <c r="AC76" s="322"/>
      <c r="AD76" s="323"/>
      <c r="AE76" s="103"/>
      <c r="AF76" s="104">
        <f t="shared" si="23"/>
        <v>0</v>
      </c>
      <c r="AG76" s="104">
        <f t="shared" si="24"/>
        <v>0</v>
      </c>
      <c r="AH76" s="104">
        <f t="shared" si="25"/>
        <v>0</v>
      </c>
      <c r="AI76" s="120"/>
      <c r="AK76" s="115"/>
    </row>
    <row r="77" spans="1:37" ht="29.25" customHeight="1" x14ac:dyDescent="0.2">
      <c r="A77" s="76"/>
      <c r="B77" s="262"/>
      <c r="C77" s="264"/>
      <c r="D77" s="335"/>
      <c r="E77" s="335"/>
      <c r="F77" s="335"/>
      <c r="G77" s="336"/>
      <c r="H77" s="337"/>
      <c r="I77" s="338"/>
      <c r="J77" s="338"/>
      <c r="K77" s="330">
        <f t="shared" si="22"/>
        <v>0</v>
      </c>
      <c r="L77" s="330"/>
      <c r="M77" s="328"/>
      <c r="N77" s="328"/>
      <c r="O77" s="321"/>
      <c r="P77" s="322"/>
      <c r="Q77" s="322"/>
      <c r="R77" s="322"/>
      <c r="S77" s="322"/>
      <c r="T77" s="322"/>
      <c r="U77" s="322"/>
      <c r="V77" s="322"/>
      <c r="W77" s="322"/>
      <c r="X77" s="322"/>
      <c r="Y77" s="322"/>
      <c r="Z77" s="322"/>
      <c r="AA77" s="322"/>
      <c r="AB77" s="322"/>
      <c r="AC77" s="322"/>
      <c r="AD77" s="323"/>
      <c r="AE77" s="103"/>
      <c r="AF77" s="104">
        <f t="shared" si="23"/>
        <v>0</v>
      </c>
      <c r="AG77" s="104">
        <f t="shared" si="24"/>
        <v>0</v>
      </c>
      <c r="AH77" s="104">
        <f t="shared" si="25"/>
        <v>0</v>
      </c>
      <c r="AI77" s="120"/>
      <c r="AK77" s="115"/>
    </row>
    <row r="78" spans="1:37" ht="29.25" customHeight="1" thickBot="1" x14ac:dyDescent="0.25">
      <c r="A78" s="76"/>
      <c r="B78" s="263"/>
      <c r="C78" s="265"/>
      <c r="D78" s="331"/>
      <c r="E78" s="331"/>
      <c r="F78" s="331"/>
      <c r="G78" s="332"/>
      <c r="H78" s="333"/>
      <c r="I78" s="334"/>
      <c r="J78" s="334"/>
      <c r="K78" s="329">
        <f t="shared" si="22"/>
        <v>0</v>
      </c>
      <c r="L78" s="329"/>
      <c r="M78" s="327"/>
      <c r="N78" s="327"/>
      <c r="O78" s="324"/>
      <c r="P78" s="325"/>
      <c r="Q78" s="325"/>
      <c r="R78" s="325"/>
      <c r="S78" s="325"/>
      <c r="T78" s="325"/>
      <c r="U78" s="325"/>
      <c r="V78" s="325"/>
      <c r="W78" s="325"/>
      <c r="X78" s="325"/>
      <c r="Y78" s="325"/>
      <c r="Z78" s="325"/>
      <c r="AA78" s="325"/>
      <c r="AB78" s="325"/>
      <c r="AC78" s="325"/>
      <c r="AD78" s="326"/>
      <c r="AE78" s="103"/>
      <c r="AF78" s="104">
        <f t="shared" si="23"/>
        <v>0</v>
      </c>
      <c r="AG78" s="104">
        <f t="shared" si="24"/>
        <v>0</v>
      </c>
      <c r="AH78" s="104">
        <f t="shared" si="25"/>
        <v>0</v>
      </c>
      <c r="AI78" s="120"/>
      <c r="AK78" s="115"/>
    </row>
    <row r="79" spans="1:37" x14ac:dyDescent="0.2">
      <c r="A79" s="76"/>
      <c r="B79" s="103"/>
      <c r="C79" s="103"/>
      <c r="D79" s="103"/>
      <c r="E79" s="103"/>
      <c r="F79" s="103"/>
      <c r="G79" s="103"/>
      <c r="H79" s="116"/>
      <c r="I79" s="117"/>
      <c r="J79" s="118"/>
      <c r="K79" s="118"/>
      <c r="L79" s="118"/>
      <c r="M79" s="118"/>
      <c r="N79" s="118"/>
      <c r="O79" s="118"/>
      <c r="P79" s="118"/>
      <c r="Q79" s="118"/>
      <c r="R79" s="209"/>
      <c r="S79" s="118"/>
      <c r="T79" s="118"/>
      <c r="U79" s="117"/>
      <c r="V79" s="118"/>
      <c r="W79" s="118"/>
      <c r="X79" s="118"/>
      <c r="Y79" s="118"/>
      <c r="Z79" s="118"/>
      <c r="AA79" s="118"/>
      <c r="AB79" s="103"/>
      <c r="AC79" s="103"/>
      <c r="AD79" s="103"/>
      <c r="AE79" s="103"/>
      <c r="AF79" s="119"/>
      <c r="AG79" s="119"/>
      <c r="AH79" s="119"/>
      <c r="AI79" s="120"/>
      <c r="AK79" s="115"/>
    </row>
    <row r="80" spans="1:37" x14ac:dyDescent="0.2">
      <c r="A80" s="76"/>
      <c r="B80" s="103"/>
      <c r="C80" s="103"/>
      <c r="D80" s="103"/>
      <c r="E80" s="103"/>
      <c r="F80" s="103"/>
      <c r="G80" s="103"/>
      <c r="H80" s="116"/>
      <c r="I80" s="117"/>
      <c r="J80" s="118"/>
      <c r="K80" s="118"/>
      <c r="L80" s="118"/>
      <c r="M80" s="118"/>
      <c r="N80" s="118"/>
      <c r="O80" s="118"/>
      <c r="P80" s="118"/>
      <c r="Q80" s="118"/>
      <c r="R80" s="209"/>
      <c r="S80" s="118"/>
      <c r="T80" s="118"/>
      <c r="U80" s="117"/>
      <c r="V80" s="118"/>
      <c r="W80" s="118"/>
      <c r="X80" s="118"/>
      <c r="Y80" s="118"/>
      <c r="Z80" s="118"/>
      <c r="AA80" s="118"/>
      <c r="AB80" s="103"/>
      <c r="AC80" s="103"/>
      <c r="AD80" s="103"/>
      <c r="AE80" s="103"/>
      <c r="AF80" s="119"/>
      <c r="AG80" s="119"/>
      <c r="AH80" s="119"/>
      <c r="AI80" s="120"/>
      <c r="AK80" s="115"/>
    </row>
    <row r="81" spans="1:37" x14ac:dyDescent="0.2">
      <c r="A81" s="76"/>
      <c r="B81" s="103"/>
      <c r="C81" s="103"/>
      <c r="D81" s="103"/>
      <c r="E81" s="103"/>
      <c r="F81" s="103"/>
      <c r="G81" s="103"/>
      <c r="H81" s="116"/>
      <c r="I81" s="117"/>
      <c r="J81" s="118"/>
      <c r="K81" s="118"/>
      <c r="L81" s="118"/>
      <c r="M81" s="118"/>
      <c r="N81" s="118"/>
      <c r="O81" s="118"/>
      <c r="P81" s="118"/>
      <c r="Q81" s="118"/>
      <c r="R81" s="209"/>
      <c r="S81" s="118"/>
      <c r="T81" s="118"/>
      <c r="U81" s="117"/>
      <c r="V81" s="118"/>
      <c r="W81" s="118"/>
      <c r="X81" s="118"/>
      <c r="Y81" s="118"/>
      <c r="Z81" s="118"/>
      <c r="AA81" s="118"/>
      <c r="AB81" s="103"/>
      <c r="AC81" s="103"/>
      <c r="AD81" s="103"/>
      <c r="AE81" s="103"/>
      <c r="AF81" s="119"/>
      <c r="AG81" s="119"/>
      <c r="AH81" s="119"/>
      <c r="AI81" s="120"/>
      <c r="AK81" s="115"/>
    </row>
    <row r="82" spans="1:37" x14ac:dyDescent="0.2">
      <c r="A82" s="76"/>
      <c r="B82" s="103"/>
      <c r="C82" s="103"/>
      <c r="D82" s="103"/>
      <c r="E82" s="103"/>
      <c r="F82" s="103"/>
      <c r="G82" s="103"/>
      <c r="H82" s="116"/>
      <c r="I82" s="117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7"/>
      <c r="V82" s="118"/>
      <c r="W82" s="118"/>
      <c r="X82" s="118"/>
      <c r="Y82" s="118"/>
      <c r="Z82" s="118"/>
      <c r="AA82" s="118"/>
      <c r="AB82" s="103"/>
      <c r="AC82" s="103"/>
      <c r="AD82" s="103"/>
      <c r="AE82" s="103"/>
      <c r="AF82" s="119"/>
      <c r="AG82" s="119"/>
      <c r="AH82" s="119"/>
      <c r="AI82" s="120"/>
    </row>
    <row r="83" spans="1:37" x14ac:dyDescent="0.2">
      <c r="A83" s="76"/>
    </row>
    <row r="84" spans="1:37" x14ac:dyDescent="0.2">
      <c r="A84" s="76"/>
      <c r="B84" s="121" t="s">
        <v>25</v>
      </c>
      <c r="AK84" s="106"/>
    </row>
    <row r="85" spans="1:37" x14ac:dyDescent="0.2">
      <c r="A85" s="76"/>
      <c r="B85" s="156" t="s">
        <v>31</v>
      </c>
    </row>
    <row r="86" spans="1:37" x14ac:dyDescent="0.2">
      <c r="A86" s="76"/>
      <c r="B86" s="156" t="s">
        <v>30</v>
      </c>
      <c r="C86" s="122"/>
      <c r="D86" s="122"/>
      <c r="E86" s="122"/>
      <c r="F86" s="122"/>
      <c r="G86" s="122"/>
      <c r="H86" s="122"/>
      <c r="I86" s="122"/>
    </row>
    <row r="87" spans="1:37" x14ac:dyDescent="0.2">
      <c r="A87" s="76"/>
      <c r="B87" s="156" t="s">
        <v>32</v>
      </c>
      <c r="C87" s="122"/>
      <c r="D87" s="122"/>
      <c r="E87" s="122"/>
      <c r="F87" s="122"/>
      <c r="G87" s="122"/>
      <c r="H87" s="122"/>
      <c r="I87" s="122"/>
    </row>
    <row r="88" spans="1:37" x14ac:dyDescent="0.2">
      <c r="A88" s="76"/>
      <c r="B88" s="156" t="s">
        <v>33</v>
      </c>
      <c r="C88" s="122"/>
      <c r="D88" s="122"/>
      <c r="E88" s="122"/>
      <c r="F88" s="122"/>
      <c r="G88" s="122"/>
      <c r="H88" s="122"/>
      <c r="I88" s="122"/>
    </row>
    <row r="89" spans="1:37" x14ac:dyDescent="0.2">
      <c r="A89" s="76"/>
      <c r="B89" s="156" t="s">
        <v>148</v>
      </c>
      <c r="C89" s="122"/>
      <c r="D89" s="122"/>
      <c r="E89" s="122"/>
      <c r="F89" s="122"/>
      <c r="G89" s="122"/>
      <c r="H89" s="122"/>
      <c r="I89" s="122"/>
    </row>
    <row r="90" spans="1:37" x14ac:dyDescent="0.2">
      <c r="B90" s="256" t="s">
        <v>149</v>
      </c>
      <c r="C90" s="122"/>
      <c r="D90" s="122"/>
      <c r="E90" s="122"/>
      <c r="F90" s="122"/>
      <c r="G90" s="122"/>
      <c r="H90" s="122"/>
      <c r="I90" s="122"/>
    </row>
    <row r="91" spans="1:37" x14ac:dyDescent="0.2">
      <c r="A91" s="76"/>
      <c r="B91" s="158" t="s">
        <v>34</v>
      </c>
      <c r="C91" s="122"/>
      <c r="D91" s="122"/>
      <c r="E91" s="122"/>
      <c r="F91" s="122"/>
      <c r="G91" s="122"/>
      <c r="H91" s="122"/>
      <c r="I91" s="122"/>
    </row>
    <row r="92" spans="1:37" x14ac:dyDescent="0.2">
      <c r="A92" s="76"/>
      <c r="B92" s="159" t="s">
        <v>2</v>
      </c>
      <c r="C92" s="122"/>
      <c r="D92" s="122"/>
      <c r="E92" s="122"/>
      <c r="F92" s="122"/>
      <c r="G92" s="122"/>
      <c r="H92" s="122"/>
      <c r="I92" s="122"/>
    </row>
    <row r="93" spans="1:37" x14ac:dyDescent="0.2">
      <c r="A93" s="76"/>
      <c r="B93" s="159" t="s">
        <v>24</v>
      </c>
      <c r="C93" s="122"/>
      <c r="D93" s="122"/>
      <c r="E93" s="122"/>
      <c r="F93" s="122"/>
      <c r="G93" s="122"/>
      <c r="H93" s="122"/>
      <c r="I93" s="122"/>
    </row>
    <row r="94" spans="1:37" x14ac:dyDescent="0.2">
      <c r="A94" s="76"/>
      <c r="B94" s="159" t="s">
        <v>23</v>
      </c>
      <c r="C94" s="122"/>
      <c r="D94" s="122"/>
      <c r="E94" s="122"/>
      <c r="F94" s="122"/>
      <c r="G94" s="122"/>
      <c r="H94" s="122"/>
      <c r="I94" s="122"/>
    </row>
    <row r="95" spans="1:37" x14ac:dyDescent="0.2">
      <c r="B95" s="157"/>
      <c r="C95" s="122"/>
      <c r="D95" s="122"/>
      <c r="E95" s="122"/>
      <c r="F95" s="122"/>
      <c r="G95" s="122"/>
      <c r="H95" s="122"/>
      <c r="I95" s="122"/>
    </row>
    <row r="96" spans="1:37" x14ac:dyDescent="0.2">
      <c r="B96" s="158" t="s">
        <v>34</v>
      </c>
      <c r="C96" s="122"/>
      <c r="D96" s="122"/>
      <c r="E96" s="122"/>
      <c r="F96" s="122"/>
      <c r="G96" s="122"/>
      <c r="H96" s="122"/>
      <c r="I96" s="122"/>
    </row>
    <row r="97" spans="2:9" x14ac:dyDescent="0.2">
      <c r="B97" s="159" t="s">
        <v>29</v>
      </c>
      <c r="C97" s="122"/>
      <c r="D97" s="122"/>
      <c r="E97" s="122"/>
      <c r="F97" s="122"/>
      <c r="G97" s="122"/>
      <c r="H97" s="122"/>
      <c r="I97" s="122"/>
    </row>
    <row r="98" spans="2:9" x14ac:dyDescent="0.2">
      <c r="B98" s="159" t="s">
        <v>35</v>
      </c>
      <c r="C98" s="122"/>
      <c r="D98" s="122"/>
      <c r="E98" s="122"/>
      <c r="F98" s="122"/>
      <c r="G98" s="122"/>
      <c r="H98" s="122"/>
      <c r="I98" s="122"/>
    </row>
    <row r="99" spans="2:9" x14ac:dyDescent="0.2">
      <c r="B99" s="159" t="s">
        <v>36</v>
      </c>
      <c r="C99" s="122"/>
      <c r="D99" s="122"/>
      <c r="E99" s="122"/>
      <c r="F99" s="122"/>
      <c r="G99" s="122"/>
      <c r="H99" s="122"/>
      <c r="I99" s="122"/>
    </row>
    <row r="100" spans="2:9" x14ac:dyDescent="0.2">
      <c r="B100" s="146"/>
      <c r="C100" s="122"/>
      <c r="D100" s="122"/>
      <c r="E100" s="122"/>
      <c r="F100" s="122"/>
      <c r="G100" s="122"/>
      <c r="H100" s="122"/>
      <c r="I100" s="122"/>
    </row>
    <row r="101" spans="2:9" x14ac:dyDescent="0.2">
      <c r="B101" s="146" t="s">
        <v>154</v>
      </c>
      <c r="C101" s="122"/>
      <c r="D101" s="122"/>
      <c r="E101" s="122"/>
      <c r="F101" s="122"/>
      <c r="G101" s="122"/>
      <c r="H101" s="122"/>
      <c r="I101" s="122"/>
    </row>
    <row r="102" spans="2:9" x14ac:dyDescent="0.2">
      <c r="B102" s="146" t="s">
        <v>155</v>
      </c>
      <c r="C102" s="122"/>
      <c r="D102" s="122"/>
      <c r="E102" s="122"/>
      <c r="F102" s="122"/>
      <c r="G102" s="122"/>
      <c r="H102" s="122"/>
      <c r="I102" s="122"/>
    </row>
    <row r="103" spans="2:9" x14ac:dyDescent="0.2">
      <c r="B103" s="146" t="s">
        <v>156</v>
      </c>
      <c r="C103" s="122"/>
      <c r="D103" s="122"/>
      <c r="E103" s="122"/>
      <c r="F103" s="122"/>
      <c r="G103" s="122"/>
      <c r="H103" s="122"/>
      <c r="I103" s="122"/>
    </row>
    <row r="104" spans="2:9" x14ac:dyDescent="0.2">
      <c r="B104" s="146" t="s">
        <v>157</v>
      </c>
      <c r="C104" s="122"/>
      <c r="D104" s="122"/>
      <c r="E104" s="122"/>
      <c r="F104" s="122"/>
      <c r="G104" s="122"/>
      <c r="H104" s="122"/>
      <c r="I104" s="122"/>
    </row>
    <row r="105" spans="2:9" x14ac:dyDescent="0.2">
      <c r="B105" s="146" t="s">
        <v>158</v>
      </c>
      <c r="C105" s="122"/>
      <c r="D105" s="122"/>
      <c r="E105" s="122"/>
      <c r="F105" s="122"/>
      <c r="G105" s="122"/>
      <c r="H105" s="122"/>
      <c r="I105" s="122"/>
    </row>
    <row r="106" spans="2:9" x14ac:dyDescent="0.2">
      <c r="B106" s="220"/>
      <c r="C106" s="122"/>
      <c r="D106" s="122"/>
      <c r="E106" s="122"/>
      <c r="F106" s="122"/>
      <c r="G106" s="122"/>
      <c r="H106" s="122"/>
      <c r="I106" s="122"/>
    </row>
    <row r="107" spans="2:9" x14ac:dyDescent="0.2">
      <c r="B107" s="220"/>
      <c r="C107" s="122"/>
      <c r="D107" s="122"/>
      <c r="E107" s="122"/>
      <c r="F107" s="122"/>
      <c r="G107" s="122"/>
      <c r="H107" s="122"/>
      <c r="I107" s="122"/>
    </row>
    <row r="108" spans="2:9" x14ac:dyDescent="0.2">
      <c r="B108" s="220"/>
      <c r="C108" s="122"/>
      <c r="D108" s="122"/>
      <c r="E108" s="122"/>
      <c r="F108" s="122"/>
      <c r="G108" s="122"/>
      <c r="H108" s="122"/>
      <c r="I108" s="122"/>
    </row>
    <row r="109" spans="2:9" x14ac:dyDescent="0.2">
      <c r="B109" s="220"/>
      <c r="C109" s="122"/>
      <c r="D109" s="122"/>
      <c r="E109" s="122"/>
      <c r="F109" s="122"/>
      <c r="G109" s="122"/>
      <c r="H109" s="122"/>
      <c r="I109" s="122"/>
    </row>
    <row r="110" spans="2:9" x14ac:dyDescent="0.2">
      <c r="B110" s="220"/>
      <c r="C110" s="122"/>
      <c r="D110" s="122"/>
      <c r="E110" s="122"/>
      <c r="F110" s="122"/>
      <c r="G110" s="122"/>
      <c r="H110" s="122"/>
      <c r="I110" s="122"/>
    </row>
    <row r="111" spans="2:9" x14ac:dyDescent="0.2">
      <c r="B111" s="220"/>
    </row>
    <row r="112" spans="2:9" x14ac:dyDescent="0.2">
      <c r="B112" s="220"/>
    </row>
    <row r="113" spans="2:2" x14ac:dyDescent="0.2">
      <c r="B113" s="220"/>
    </row>
    <row r="114" spans="2:2" x14ac:dyDescent="0.2">
      <c r="B114" s="220"/>
    </row>
  </sheetData>
  <sheetProtection algorithmName="SHA-512" hashValue="qDgNiapdIv7rbf4mJqqJ+UV8nU+V54LsnSiv/CXC8FAje6mG19L4Ri8LmDsrMsvRigDjMUi8lLi/1NOgB+dYeg==" saltValue="TBL+5u1aY13woMTALkUV3w==" spinCount="100000" sheet="1" objects="1" scenarios="1" selectLockedCells="1"/>
  <mergeCells count="108">
    <mergeCell ref="AO6:AO9"/>
    <mergeCell ref="I7:I9"/>
    <mergeCell ref="J7:J9"/>
    <mergeCell ref="K7:K9"/>
    <mergeCell ref="L7:L9"/>
    <mergeCell ref="M7:M9"/>
    <mergeCell ref="N7:N9"/>
    <mergeCell ref="AF6:AF9"/>
    <mergeCell ref="AG6:AG9"/>
    <mergeCell ref="AH6:AH9"/>
    <mergeCell ref="AK6:AK9"/>
    <mergeCell ref="AL6:AL9"/>
    <mergeCell ref="AM6:AM9"/>
    <mergeCell ref="Z5:Z9"/>
    <mergeCell ref="AA5:AA9"/>
    <mergeCell ref="AN6:AN9"/>
    <mergeCell ref="I6:T6"/>
    <mergeCell ref="U6:W6"/>
    <mergeCell ref="B66:AD66"/>
    <mergeCell ref="D69:F69"/>
    <mergeCell ref="G69:H69"/>
    <mergeCell ref="I69:J69"/>
    <mergeCell ref="M69:N69"/>
    <mergeCell ref="D67:F68"/>
    <mergeCell ref="G67:H68"/>
    <mergeCell ref="I67:J68"/>
    <mergeCell ref="B5:H6"/>
    <mergeCell ref="B7:B9"/>
    <mergeCell ref="C7:C9"/>
    <mergeCell ref="D7:D9"/>
    <mergeCell ref="E7:E9"/>
    <mergeCell ref="F7:F9"/>
    <mergeCell ref="G7:G9"/>
    <mergeCell ref="O67:AD68"/>
    <mergeCell ref="H7:H9"/>
    <mergeCell ref="P8:P9"/>
    <mergeCell ref="T7:T9"/>
    <mergeCell ref="P7:R7"/>
    <mergeCell ref="B67:B68"/>
    <mergeCell ref="C67:C68"/>
    <mergeCell ref="AA2:AD2"/>
    <mergeCell ref="W7:W9"/>
    <mergeCell ref="U7:U9"/>
    <mergeCell ref="V7:V9"/>
    <mergeCell ref="X5:X9"/>
    <mergeCell ref="Y5:Y8"/>
    <mergeCell ref="AB5:AB9"/>
    <mergeCell ref="AD5:AD9"/>
    <mergeCell ref="AC5:AC9"/>
    <mergeCell ref="I5:W5"/>
    <mergeCell ref="D71:F71"/>
    <mergeCell ref="G71:H71"/>
    <mergeCell ref="I71:J71"/>
    <mergeCell ref="K71:L71"/>
    <mergeCell ref="D70:F70"/>
    <mergeCell ref="G70:H70"/>
    <mergeCell ref="I70:J70"/>
    <mergeCell ref="K67:L68"/>
    <mergeCell ref="M67:N68"/>
    <mergeCell ref="D75:F75"/>
    <mergeCell ref="G75:H75"/>
    <mergeCell ref="I75:J75"/>
    <mergeCell ref="K75:L75"/>
    <mergeCell ref="M74:N74"/>
    <mergeCell ref="D74:F74"/>
    <mergeCell ref="G74:H74"/>
    <mergeCell ref="I74:J74"/>
    <mergeCell ref="K72:L72"/>
    <mergeCell ref="D73:F73"/>
    <mergeCell ref="G73:H73"/>
    <mergeCell ref="I73:J73"/>
    <mergeCell ref="K73:L73"/>
    <mergeCell ref="M72:N72"/>
    <mergeCell ref="D72:F72"/>
    <mergeCell ref="G72:H72"/>
    <mergeCell ref="I72:J72"/>
    <mergeCell ref="D78:F78"/>
    <mergeCell ref="G78:H78"/>
    <mergeCell ref="I78:J78"/>
    <mergeCell ref="K76:L76"/>
    <mergeCell ref="D77:F77"/>
    <mergeCell ref="G77:H77"/>
    <mergeCell ref="I77:J77"/>
    <mergeCell ref="K77:L77"/>
    <mergeCell ref="M76:N76"/>
    <mergeCell ref="D76:F76"/>
    <mergeCell ref="G76:H76"/>
    <mergeCell ref="I76:J76"/>
    <mergeCell ref="O77:AD77"/>
    <mergeCell ref="O78:AD78"/>
    <mergeCell ref="M78:N78"/>
    <mergeCell ref="M77:N77"/>
    <mergeCell ref="M75:N75"/>
    <mergeCell ref="M73:N73"/>
    <mergeCell ref="K78:L78"/>
    <mergeCell ref="K69:L69"/>
    <mergeCell ref="M70:N70"/>
    <mergeCell ref="M71:N71"/>
    <mergeCell ref="K74:L74"/>
    <mergeCell ref="K70:L70"/>
    <mergeCell ref="O69:AD69"/>
    <mergeCell ref="O70:AD70"/>
    <mergeCell ref="O71:AD71"/>
    <mergeCell ref="O72:AD72"/>
    <mergeCell ref="O73:AD73"/>
    <mergeCell ref="O74:AD74"/>
    <mergeCell ref="O75:AD75"/>
    <mergeCell ref="O76:AD76"/>
  </mergeCells>
  <conditionalFormatting sqref="W10:X10 W10:W63">
    <cfRule type="cellIs" dxfId="5" priority="6" operator="lessThan">
      <formula>0</formula>
    </cfRule>
  </conditionalFormatting>
  <conditionalFormatting sqref="W10:W62">
    <cfRule type="cellIs" dxfId="4" priority="3" operator="equal">
      <formula>"na"</formula>
    </cfRule>
  </conditionalFormatting>
  <conditionalFormatting sqref="T10:T62">
    <cfRule type="cellIs" dxfId="3" priority="1" operator="equal">
      <formula>"na"</formula>
    </cfRule>
  </conditionalFormatting>
  <conditionalFormatting sqref="T10:T62">
    <cfRule type="cellIs" dxfId="2" priority="2" operator="lessThan">
      <formula>0</formula>
    </cfRule>
  </conditionalFormatting>
  <dataValidations count="13">
    <dataValidation type="list" allowBlank="1" showInputMessage="1" showErrorMessage="1" sqref="AD10:AD63 M69:N78">
      <formula1>$B$92:$B$94</formula1>
    </dataValidation>
    <dataValidation type="list" allowBlank="1" showInputMessage="1" showErrorMessage="1" sqref="E63">
      <formula1>$B$85:$B$89</formula1>
    </dataValidation>
    <dataValidation type="list" allowBlank="1" showInputMessage="1" showErrorMessage="1" promptTitle="Inf." prompt="CT - Contrato de trabalho_x000a_PS - Prestação de Serviços_x000a_P - Técnico cedido por uma entidade parceira" sqref="D10:D63">
      <formula1>$B$97:$B$99</formula1>
    </dataValidation>
    <dataValidation allowBlank="1" showInputMessage="1" showErrorMessage="1" prompt="Indicar o número de horas por semana que o técnico trabalha no projeto" sqref="H10:H63"/>
    <dataValidation type="list" allowBlank="1" showInputMessage="1" showErrorMessage="1" sqref="E10:E62">
      <formula1>$B$85:$B$88</formula1>
    </dataValidation>
    <dataValidation type="list" allowBlank="1" showInputMessage="1" showErrorMessage="1" sqref="C69:C78">
      <formula1>$B$89:$B$90</formula1>
    </dataValidation>
    <dataValidation type="list" allowBlank="1" showInputMessage="1" showErrorMessage="1" sqref="D69:F78">
      <formula1>$B$101:$B$105</formula1>
    </dataValidation>
    <dataValidation type="list" allowBlank="1" showInputMessage="1" showErrorMessage="1" sqref="B69:B78">
      <formula1>$B$10:$B$62</formula1>
    </dataValidation>
    <dataValidation type="decimal" allowBlank="1" showInputMessage="1" showErrorMessage="1" error="O valor inserido é superior ao permitido." promptTitle="Valores de Referência" prompt="Pessoal Dirigente - 2.025,35 €_x000a_Pessoal Técnico Superior e de Enfermagem - 1.819,38 €_x000a_Médico - 2.240,20 €_x000a_Pessoal técnico - 1.098,50 €_x000a_Pessoal assistente técnico e outro pessoal - 789,54 €_x000a_Pessoal assistente operacional - 635,07 €" sqref="J10:J64">
      <formula1>0</formula1>
      <formula2>2240.2</formula2>
    </dataValidation>
    <dataValidation type="whole" allowBlank="1" showInputMessage="1" showErrorMessage="1" prompt="O número de meses deve ser supeior ou igual a 1 e inferior ou igual a 24" sqref="I10">
      <formula1>1</formula1>
      <formula2>24</formula2>
    </dataValidation>
    <dataValidation type="whole" allowBlank="1" showInputMessage="1" showErrorMessage="1" sqref="P10:P64">
      <formula1>1</formula1>
      <formula2>465</formula2>
    </dataValidation>
    <dataValidation type="decimal" allowBlank="1" showInputMessage="1" showErrorMessage="1" sqref="K10:K62">
      <formula1>0</formula1>
      <formula2>8960.8</formula2>
    </dataValidation>
    <dataValidation allowBlank="1" showInputMessage="1" showErrorMessage="1" prompt="Pessoal Dirigente - 13,35 €_x000a_Pessoal Técnico Superior e de Enfermagem - 11,00 €_x000a_Médico - 14,77 €_x000a_Pessoal técnico - 7,24 €_x000a_Pessoal assistente técnico e outro pessoal - 5,21 €_x000a_Pessoal assistente operacional - 4,35 €" sqref="V10:V6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&amp;C&amp;"-,Negrito"&amp;12 1&amp;R&amp;D</oddFooter>
  </headerFooter>
  <rowBreaks count="1" manualBreakCount="1">
    <brk id="64" max="16383" man="1"/>
  </rowBreaks>
  <ignoredErrors>
    <ignoredError sqref="K63:N63 T41:T63 W41:W63 Y63:Z63 W10:W20 T10:T2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K103"/>
  <sheetViews>
    <sheetView showGridLines="0" showRuler="0" topLeftCell="A61" zoomScale="160" zoomScaleNormal="160" zoomScalePageLayoutView="160" workbookViewId="0">
      <selection activeCell="C52" sqref="C52"/>
    </sheetView>
  </sheetViews>
  <sheetFormatPr defaultColWidth="12.42578125" defaultRowHeight="15" x14ac:dyDescent="0.25"/>
  <cols>
    <col min="1" max="1" width="2.7109375" style="1" customWidth="1"/>
    <col min="2" max="2" width="38.42578125" style="2" customWidth="1"/>
    <col min="3" max="3" width="16.42578125" style="3" customWidth="1"/>
    <col min="4" max="5" width="16.42578125" style="4" customWidth="1"/>
    <col min="6" max="6" width="16.42578125" style="3" customWidth="1"/>
    <col min="7" max="7" width="1.140625" style="1" customWidth="1"/>
    <col min="8" max="8" width="1" style="5" customWidth="1"/>
    <col min="10" max="10" width="13.140625" bestFit="1" customWidth="1"/>
  </cols>
  <sheetData>
    <row r="1" spans="1:10" ht="9.75" customHeight="1" x14ac:dyDescent="0.25"/>
    <row r="2" spans="1:10" ht="21" customHeight="1" x14ac:dyDescent="0.25">
      <c r="B2" s="6"/>
      <c r="C2" s="7"/>
      <c r="D2" s="423" t="s">
        <v>19</v>
      </c>
      <c r="E2" s="423"/>
      <c r="F2" s="424"/>
    </row>
    <row r="3" spans="1:10" ht="21" customHeight="1" x14ac:dyDescent="0.25">
      <c r="B3" s="8"/>
      <c r="C3" s="9"/>
      <c r="D3" s="425"/>
      <c r="E3" s="425"/>
      <c r="F3" s="426"/>
    </row>
    <row r="4" spans="1:10" ht="3.75" customHeight="1" thickBot="1" x14ac:dyDescent="0.3"/>
    <row r="5" spans="1:10" ht="18" customHeight="1" thickBot="1" x14ac:dyDescent="0.3">
      <c r="B5" s="421" t="s">
        <v>20</v>
      </c>
      <c r="C5" s="422"/>
      <c r="D5" s="207">
        <v>0</v>
      </c>
      <c r="E5" s="205"/>
      <c r="F5" s="206"/>
      <c r="G5" s="10"/>
      <c r="H5" s="10"/>
      <c r="I5" s="11"/>
      <c r="J5" s="11"/>
    </row>
    <row r="6" spans="1:10" ht="6" customHeight="1" x14ac:dyDescent="0.25">
      <c r="B6" s="12"/>
    </row>
    <row r="7" spans="1:10" ht="23.25" customHeight="1" x14ac:dyDescent="0.25">
      <c r="A7" s="4"/>
      <c r="B7" s="13" t="s">
        <v>1</v>
      </c>
      <c r="C7" s="13" t="s">
        <v>2</v>
      </c>
      <c r="D7" s="14" t="s">
        <v>3</v>
      </c>
      <c r="E7" s="14" t="s">
        <v>4</v>
      </c>
      <c r="F7" s="13" t="s">
        <v>5</v>
      </c>
      <c r="G7" s="4"/>
      <c r="H7" s="15"/>
    </row>
    <row r="8" spans="1:10" s="168" customFormat="1" ht="17.100000000000001" customHeight="1" x14ac:dyDescent="0.25">
      <c r="A8" s="18"/>
      <c r="B8" s="221" t="s">
        <v>81</v>
      </c>
      <c r="C8" s="222"/>
      <c r="D8" s="223"/>
      <c r="E8" s="223"/>
      <c r="F8" s="222"/>
      <c r="G8" s="18"/>
      <c r="H8" s="167"/>
    </row>
    <row r="9" spans="1:10" ht="15" customHeight="1" x14ac:dyDescent="0.25">
      <c r="B9" s="418" t="s">
        <v>103</v>
      </c>
      <c r="C9" s="419"/>
      <c r="D9" s="419"/>
      <c r="E9" s="419"/>
      <c r="F9" s="420"/>
    </row>
    <row r="10" spans="1:10" ht="15" customHeight="1" x14ac:dyDescent="0.25">
      <c r="B10" s="290" t="s">
        <v>6</v>
      </c>
      <c r="C10" s="225">
        <f>'Encargos com pessoal'!AL10</f>
        <v>0</v>
      </c>
      <c r="D10" s="226">
        <f>'Encargos com pessoal'!AM10</f>
        <v>0</v>
      </c>
      <c r="E10" s="226">
        <f>'Encargos com pessoal'!AN10</f>
        <v>0</v>
      </c>
      <c r="F10" s="227">
        <f t="shared" ref="F10:F15" si="0">(C10+D10+E10)</f>
        <v>0</v>
      </c>
    </row>
    <row r="11" spans="1:10" ht="15" customHeight="1" x14ac:dyDescent="0.25">
      <c r="B11" s="290" t="s">
        <v>105</v>
      </c>
      <c r="C11" s="225">
        <f>'Encargos com pessoal'!AL11</f>
        <v>0</v>
      </c>
      <c r="D11" s="226">
        <f>'Encargos com pessoal'!AM11</f>
        <v>0</v>
      </c>
      <c r="E11" s="226">
        <f>'Encargos com pessoal'!AN11</f>
        <v>0</v>
      </c>
      <c r="F11" s="227">
        <f t="shared" si="0"/>
        <v>0</v>
      </c>
    </row>
    <row r="12" spans="1:10" ht="15" customHeight="1" x14ac:dyDescent="0.25">
      <c r="B12" s="290" t="s">
        <v>106</v>
      </c>
      <c r="C12" s="225">
        <f>'Encargos com pessoal'!AL12</f>
        <v>0</v>
      </c>
      <c r="D12" s="226">
        <f>'Encargos com pessoal'!AM12</f>
        <v>0</v>
      </c>
      <c r="E12" s="226">
        <f>'Encargos com pessoal'!AN12</f>
        <v>0</v>
      </c>
      <c r="F12" s="227">
        <f t="shared" si="0"/>
        <v>0</v>
      </c>
    </row>
    <row r="13" spans="1:10" ht="15" customHeight="1" x14ac:dyDescent="0.25">
      <c r="B13" s="290" t="s">
        <v>179</v>
      </c>
      <c r="C13" s="225">
        <f>'Encargos com pessoal'!AL13</f>
        <v>0</v>
      </c>
      <c r="D13" s="226">
        <f>'Encargos com pessoal'!AM13</f>
        <v>0</v>
      </c>
      <c r="E13" s="226">
        <f>'Encargos com pessoal'!AN13</f>
        <v>0</v>
      </c>
      <c r="F13" s="227">
        <f t="shared" si="0"/>
        <v>0</v>
      </c>
    </row>
    <row r="14" spans="1:10" ht="15" customHeight="1" x14ac:dyDescent="0.25">
      <c r="B14" s="291" t="s">
        <v>185</v>
      </c>
      <c r="C14" s="225">
        <f>'Encargos com pessoal'!AL14</f>
        <v>0</v>
      </c>
      <c r="D14" s="226">
        <f>'Encargos com pessoal'!AM14</f>
        <v>0</v>
      </c>
      <c r="E14" s="226">
        <f>'Encargos com pessoal'!AN14</f>
        <v>0</v>
      </c>
      <c r="F14" s="227">
        <f t="shared" si="0"/>
        <v>0</v>
      </c>
    </row>
    <row r="15" spans="1:10" ht="15" customHeight="1" x14ac:dyDescent="0.25">
      <c r="B15" s="292" t="s">
        <v>186</v>
      </c>
      <c r="C15" s="225">
        <f>'Encargos com pessoal'!AL15</f>
        <v>0</v>
      </c>
      <c r="D15" s="226">
        <f>'Encargos com pessoal'!AM15</f>
        <v>0</v>
      </c>
      <c r="E15" s="226">
        <f>'Encargos com pessoal'!AN15</f>
        <v>0</v>
      </c>
      <c r="F15" s="227">
        <f t="shared" si="0"/>
        <v>0</v>
      </c>
    </row>
    <row r="16" spans="1:10" ht="14.45" customHeight="1" x14ac:dyDescent="0.25">
      <c r="A16"/>
      <c r="B16" s="224" t="s">
        <v>108</v>
      </c>
      <c r="C16" s="228">
        <f>SUM(C10:C15)</f>
        <v>0</v>
      </c>
      <c r="D16" s="229">
        <f>SUM(D10:D15)</f>
        <v>0</v>
      </c>
      <c r="E16" s="230">
        <f>SUM(E10:E15)</f>
        <v>0</v>
      </c>
      <c r="F16" s="230">
        <f>SUM(F10:F15)</f>
        <v>0</v>
      </c>
    </row>
    <row r="17" spans="1:10" ht="17.100000000000001" customHeight="1" x14ac:dyDescent="0.25">
      <c r="A17"/>
      <c r="B17" s="166" t="s">
        <v>131</v>
      </c>
      <c r="C17" s="182"/>
      <c r="D17" s="16"/>
      <c r="E17" s="16"/>
      <c r="F17" s="17"/>
      <c r="H17" s="1"/>
    </row>
    <row r="18" spans="1:10" x14ac:dyDescent="0.25">
      <c r="A18"/>
      <c r="B18" s="175" t="s">
        <v>172</v>
      </c>
      <c r="C18" s="231"/>
      <c r="D18" s="232"/>
      <c r="E18" s="232"/>
      <c r="F18" s="170"/>
      <c r="H18" s="1"/>
    </row>
    <row r="19" spans="1:10" x14ac:dyDescent="0.25">
      <c r="A19"/>
      <c r="B19" s="280" t="s">
        <v>174</v>
      </c>
      <c r="C19" s="179">
        <v>0</v>
      </c>
      <c r="D19" s="171">
        <v>0</v>
      </c>
      <c r="E19" s="171">
        <v>0</v>
      </c>
      <c r="F19" s="165">
        <f>(C19+D19+E19)</f>
        <v>0</v>
      </c>
      <c r="H19" s="1"/>
    </row>
    <row r="20" spans="1:10" x14ac:dyDescent="0.25">
      <c r="A20"/>
      <c r="B20" s="280" t="s">
        <v>175</v>
      </c>
      <c r="C20" s="179">
        <v>0</v>
      </c>
      <c r="D20" s="171">
        <v>0</v>
      </c>
      <c r="E20" s="171">
        <v>0</v>
      </c>
      <c r="F20" s="165">
        <f>(C20+D20+E20)</f>
        <v>0</v>
      </c>
      <c r="H20" s="1"/>
    </row>
    <row r="21" spans="1:10" x14ac:dyDescent="0.25">
      <c r="A21"/>
      <c r="B21" s="280" t="s">
        <v>176</v>
      </c>
      <c r="C21" s="179">
        <v>0</v>
      </c>
      <c r="D21" s="171">
        <v>0</v>
      </c>
      <c r="E21" s="171">
        <v>0</v>
      </c>
      <c r="F21" s="165">
        <f>(C21+D21+E21)</f>
        <v>0</v>
      </c>
      <c r="H21" s="1"/>
    </row>
    <row r="22" spans="1:10" x14ac:dyDescent="0.25">
      <c r="A22"/>
      <c r="B22" s="176" t="s">
        <v>112</v>
      </c>
      <c r="C22" s="179">
        <v>0</v>
      </c>
      <c r="D22" s="171">
        <v>0</v>
      </c>
      <c r="E22" s="171">
        <v>0</v>
      </c>
      <c r="F22" s="165">
        <f>(C22+D22+E22)</f>
        <v>0</v>
      </c>
      <c r="H22" s="1"/>
    </row>
    <row r="23" spans="1:10" x14ac:dyDescent="0.25">
      <c r="A23"/>
      <c r="B23" s="175" t="s">
        <v>118</v>
      </c>
      <c r="C23" s="231"/>
      <c r="D23" s="232"/>
      <c r="E23" s="232"/>
      <c r="F23" s="170"/>
      <c r="H23" s="1"/>
    </row>
    <row r="24" spans="1:10" x14ac:dyDescent="0.25">
      <c r="A24"/>
      <c r="B24" s="174" t="s">
        <v>113</v>
      </c>
      <c r="C24" s="180">
        <v>0</v>
      </c>
      <c r="D24" s="169">
        <v>0</v>
      </c>
      <c r="E24" s="169">
        <v>0</v>
      </c>
      <c r="F24" s="165">
        <f t="shared" ref="F24:F33" si="1">(C24+D24+E24)</f>
        <v>0</v>
      </c>
      <c r="H24" s="1"/>
    </row>
    <row r="25" spans="1:10" x14ac:dyDescent="0.25">
      <c r="A25"/>
      <c r="B25" s="172" t="s">
        <v>114</v>
      </c>
      <c r="C25" s="179">
        <v>0</v>
      </c>
      <c r="D25" s="171">
        <v>0</v>
      </c>
      <c r="E25" s="171">
        <v>0</v>
      </c>
      <c r="F25" s="165">
        <f t="shared" si="1"/>
        <v>0</v>
      </c>
      <c r="H25" s="1"/>
      <c r="J25" s="20"/>
    </row>
    <row r="26" spans="1:10" x14ac:dyDescent="0.25">
      <c r="A26"/>
      <c r="B26" s="172" t="s">
        <v>180</v>
      </c>
      <c r="C26" s="179">
        <v>0</v>
      </c>
      <c r="D26" s="171">
        <v>0</v>
      </c>
      <c r="E26" s="171">
        <v>0</v>
      </c>
      <c r="F26" s="165">
        <f t="shared" si="1"/>
        <v>0</v>
      </c>
      <c r="H26" s="1"/>
    </row>
    <row r="27" spans="1:10" x14ac:dyDescent="0.25">
      <c r="A27"/>
      <c r="B27" s="172" t="s">
        <v>117</v>
      </c>
      <c r="C27" s="179">
        <v>0</v>
      </c>
      <c r="D27" s="171">
        <v>0</v>
      </c>
      <c r="E27" s="171">
        <v>0</v>
      </c>
      <c r="F27" s="165">
        <f t="shared" si="1"/>
        <v>0</v>
      </c>
      <c r="H27" s="1"/>
    </row>
    <row r="28" spans="1:10" x14ac:dyDescent="0.25">
      <c r="A28"/>
      <c r="B28" s="172" t="s">
        <v>115</v>
      </c>
      <c r="C28" s="179">
        <v>0</v>
      </c>
      <c r="D28" s="171">
        <v>0</v>
      </c>
      <c r="E28" s="171">
        <v>0</v>
      </c>
      <c r="F28" s="165">
        <f t="shared" si="1"/>
        <v>0</v>
      </c>
      <c r="H28" s="1"/>
    </row>
    <row r="29" spans="1:10" x14ac:dyDescent="0.25">
      <c r="A29"/>
      <c r="B29" s="281" t="s">
        <v>181</v>
      </c>
      <c r="C29" s="293"/>
      <c r="D29" s="294"/>
      <c r="E29" s="171">
        <v>0</v>
      </c>
      <c r="F29" s="165">
        <f t="shared" si="1"/>
        <v>0</v>
      </c>
      <c r="H29" s="1"/>
    </row>
    <row r="30" spans="1:10" x14ac:dyDescent="0.25">
      <c r="A30"/>
      <c r="B30" s="176" t="s">
        <v>120</v>
      </c>
      <c r="C30" s="179">
        <v>0</v>
      </c>
      <c r="D30" s="171">
        <v>0</v>
      </c>
      <c r="E30" s="171">
        <v>0</v>
      </c>
      <c r="F30" s="165">
        <f t="shared" si="1"/>
        <v>0</v>
      </c>
      <c r="H30" s="1"/>
    </row>
    <row r="31" spans="1:10" x14ac:dyDescent="0.25">
      <c r="A31"/>
      <c r="B31" s="281" t="s">
        <v>173</v>
      </c>
      <c r="C31" s="179">
        <v>0</v>
      </c>
      <c r="D31" s="171">
        <v>0</v>
      </c>
      <c r="E31" s="171">
        <v>0</v>
      </c>
      <c r="F31" s="165">
        <f t="shared" si="1"/>
        <v>0</v>
      </c>
      <c r="H31" s="1"/>
    </row>
    <row r="32" spans="1:10" ht="18" x14ac:dyDescent="0.25">
      <c r="A32"/>
      <c r="B32" s="176" t="s">
        <v>182</v>
      </c>
      <c r="C32" s="293"/>
      <c r="D32" s="294"/>
      <c r="E32" s="171">
        <v>0</v>
      </c>
      <c r="F32" s="165">
        <f t="shared" si="1"/>
        <v>0</v>
      </c>
      <c r="H32" s="1"/>
    </row>
    <row r="33" spans="1:8" x14ac:dyDescent="0.25">
      <c r="A33"/>
      <c r="B33" s="176" t="s">
        <v>123</v>
      </c>
      <c r="C33" s="179">
        <v>0</v>
      </c>
      <c r="D33" s="171">
        <v>0</v>
      </c>
      <c r="E33" s="171">
        <v>0</v>
      </c>
      <c r="F33" s="165">
        <f t="shared" si="1"/>
        <v>0</v>
      </c>
      <c r="H33" s="1"/>
    </row>
    <row r="34" spans="1:8" x14ac:dyDescent="0.25">
      <c r="A34"/>
      <c r="B34" s="175" t="s">
        <v>124</v>
      </c>
      <c r="C34" s="231"/>
      <c r="D34" s="232"/>
      <c r="E34" s="232"/>
      <c r="F34" s="170"/>
      <c r="H34" s="1"/>
    </row>
    <row r="35" spans="1:8" ht="18" x14ac:dyDescent="0.25">
      <c r="A35"/>
      <c r="B35" s="174" t="s">
        <v>125</v>
      </c>
      <c r="C35" s="180">
        <v>0</v>
      </c>
      <c r="D35" s="169">
        <v>0</v>
      </c>
      <c r="E35" s="169">
        <v>0</v>
      </c>
      <c r="F35" s="165">
        <f>(C35+D35+E35)</f>
        <v>0</v>
      </c>
      <c r="H35" s="1"/>
    </row>
    <row r="36" spans="1:8" x14ac:dyDescent="0.25">
      <c r="A36"/>
      <c r="B36" s="174" t="s">
        <v>126</v>
      </c>
      <c r="C36" s="180">
        <v>0</v>
      </c>
      <c r="D36" s="169">
        <v>0</v>
      </c>
      <c r="E36" s="169">
        <v>0</v>
      </c>
      <c r="F36" s="165">
        <f>(C36+D36+E36)</f>
        <v>0</v>
      </c>
      <c r="H36" s="1"/>
    </row>
    <row r="37" spans="1:8" x14ac:dyDescent="0.25">
      <c r="A37"/>
      <c r="B37" s="174" t="s">
        <v>127</v>
      </c>
      <c r="C37" s="171">
        <v>0</v>
      </c>
      <c r="D37" s="169">
        <v>0</v>
      </c>
      <c r="E37" s="169">
        <v>0</v>
      </c>
      <c r="F37" s="165">
        <f>(C37+D37+E37)</f>
        <v>0</v>
      </c>
      <c r="H37" s="1"/>
    </row>
    <row r="38" spans="1:8" x14ac:dyDescent="0.25">
      <c r="A38"/>
      <c r="B38" s="176" t="s">
        <v>128</v>
      </c>
      <c r="C38" s="171">
        <v>0</v>
      </c>
      <c r="D38" s="171">
        <v>0</v>
      </c>
      <c r="E38" s="171">
        <v>0</v>
      </c>
      <c r="F38" s="165">
        <f>(C38+D38+E38)</f>
        <v>0</v>
      </c>
      <c r="H38" s="1"/>
    </row>
    <row r="39" spans="1:8" x14ac:dyDescent="0.25">
      <c r="A39"/>
      <c r="B39" s="176" t="s">
        <v>129</v>
      </c>
      <c r="C39" s="179">
        <v>0</v>
      </c>
      <c r="D39" s="171">
        <v>0</v>
      </c>
      <c r="E39" s="171">
        <v>0</v>
      </c>
      <c r="F39" s="165">
        <f>(C39+D39+E39)</f>
        <v>0</v>
      </c>
      <c r="H39" s="1"/>
    </row>
    <row r="40" spans="1:8" x14ac:dyDescent="0.25">
      <c r="A40"/>
      <c r="B40" s="177" t="s">
        <v>130</v>
      </c>
      <c r="C40" s="181">
        <f>SUM(C19:C39)</f>
        <v>0</v>
      </c>
      <c r="D40" s="181">
        <f t="shared" ref="D40:F40" si="2">SUM(D19:D39)</f>
        <v>0</v>
      </c>
      <c r="E40" s="181">
        <f t="shared" si="2"/>
        <v>0</v>
      </c>
      <c r="F40" s="181">
        <f t="shared" si="2"/>
        <v>0</v>
      </c>
      <c r="H40" s="1"/>
    </row>
    <row r="41" spans="1:8" x14ac:dyDescent="0.25">
      <c r="A41"/>
      <c r="B41" s="166" t="s">
        <v>132</v>
      </c>
      <c r="C41" s="16"/>
      <c r="D41" s="16"/>
      <c r="E41" s="16"/>
      <c r="F41" s="17"/>
      <c r="H41" s="1"/>
    </row>
    <row r="42" spans="1:8" x14ac:dyDescent="0.25">
      <c r="A42"/>
      <c r="B42" s="176" t="s">
        <v>187</v>
      </c>
      <c r="C42" s="295"/>
      <c r="D42" s="294"/>
      <c r="E42" s="171">
        <v>0</v>
      </c>
      <c r="F42" s="165">
        <f t="shared" ref="F42" si="3">(C42+D42+E42)</f>
        <v>0</v>
      </c>
      <c r="H42" s="1"/>
    </row>
    <row r="43" spans="1:8" x14ac:dyDescent="0.25">
      <c r="A43"/>
      <c r="B43" s="281" t="s">
        <v>188</v>
      </c>
      <c r="C43" s="295"/>
      <c r="D43" s="294"/>
      <c r="E43" s="171">
        <v>0</v>
      </c>
      <c r="F43" s="165">
        <f>(C43+D43+E43)</f>
        <v>0</v>
      </c>
      <c r="H43" s="1"/>
    </row>
    <row r="44" spans="1:8" x14ac:dyDescent="0.25">
      <c r="A44"/>
      <c r="B44" s="176" t="s">
        <v>189</v>
      </c>
      <c r="C44" s="295"/>
      <c r="D44" s="294"/>
      <c r="E44" s="171">
        <v>0</v>
      </c>
      <c r="F44" s="165">
        <f t="shared" ref="F44:F46" si="4">(C44+D44+E44)</f>
        <v>0</v>
      </c>
      <c r="H44" s="1"/>
    </row>
    <row r="45" spans="1:8" x14ac:dyDescent="0.25">
      <c r="A45"/>
      <c r="B45" s="176" t="s">
        <v>190</v>
      </c>
      <c r="C45" s="295"/>
      <c r="D45" s="294"/>
      <c r="E45" s="171">
        <v>0</v>
      </c>
      <c r="F45" s="165">
        <f t="shared" si="4"/>
        <v>0</v>
      </c>
      <c r="H45" s="1"/>
    </row>
    <row r="46" spans="1:8" x14ac:dyDescent="0.25">
      <c r="A46"/>
      <c r="B46" s="176" t="s">
        <v>191</v>
      </c>
      <c r="C46" s="295"/>
      <c r="D46" s="294"/>
      <c r="E46" s="171">
        <v>0</v>
      </c>
      <c r="F46" s="165">
        <f t="shared" si="4"/>
        <v>0</v>
      </c>
      <c r="H46" s="1"/>
    </row>
    <row r="47" spans="1:8" x14ac:dyDescent="0.25">
      <c r="A47"/>
      <c r="B47" s="176" t="s">
        <v>138</v>
      </c>
      <c r="C47" s="173">
        <v>0</v>
      </c>
      <c r="D47" s="171">
        <v>0</v>
      </c>
      <c r="E47" s="171">
        <v>0</v>
      </c>
      <c r="F47" s="165">
        <f t="shared" ref="F47:F50" si="5">(C47+D47+E47)</f>
        <v>0</v>
      </c>
      <c r="H47" s="1"/>
    </row>
    <row r="48" spans="1:8" x14ac:dyDescent="0.25">
      <c r="A48"/>
      <c r="B48" s="176" t="s">
        <v>192</v>
      </c>
      <c r="C48" s="295"/>
      <c r="D48" s="294"/>
      <c r="E48" s="171">
        <v>0</v>
      </c>
      <c r="F48" s="165">
        <f t="shared" si="5"/>
        <v>0</v>
      </c>
      <c r="H48" s="1"/>
    </row>
    <row r="49" spans="1:11" x14ac:dyDescent="0.25">
      <c r="A49"/>
      <c r="B49" s="176" t="s">
        <v>140</v>
      </c>
      <c r="C49" s="173">
        <v>0</v>
      </c>
      <c r="D49" s="171">
        <v>0</v>
      </c>
      <c r="E49" s="171">
        <v>0</v>
      </c>
      <c r="F49" s="165">
        <f t="shared" si="5"/>
        <v>0</v>
      </c>
      <c r="H49" s="1"/>
    </row>
    <row r="50" spans="1:11" x14ac:dyDescent="0.25">
      <c r="A50"/>
      <c r="B50" s="176" t="s">
        <v>141</v>
      </c>
      <c r="C50" s="173">
        <v>0</v>
      </c>
      <c r="D50" s="171">
        <v>0</v>
      </c>
      <c r="E50" s="171">
        <v>0</v>
      </c>
      <c r="F50" s="165">
        <f t="shared" si="5"/>
        <v>0</v>
      </c>
      <c r="H50" s="1"/>
    </row>
    <row r="51" spans="1:11" x14ac:dyDescent="0.25">
      <c r="A51"/>
      <c r="B51" s="176" t="s">
        <v>142</v>
      </c>
      <c r="C51" s="173">
        <v>0</v>
      </c>
      <c r="D51" s="171">
        <v>0</v>
      </c>
      <c r="E51" s="171">
        <v>0</v>
      </c>
      <c r="F51" s="165">
        <f t="shared" ref="F51" si="6">(C51+D51+E51)</f>
        <v>0</v>
      </c>
      <c r="H51" s="1"/>
    </row>
    <row r="52" spans="1:11" x14ac:dyDescent="0.25">
      <c r="A52"/>
      <c r="B52" s="176" t="s">
        <v>143</v>
      </c>
      <c r="C52" s="173">
        <v>0</v>
      </c>
      <c r="D52" s="171">
        <v>0</v>
      </c>
      <c r="E52" s="171">
        <v>0</v>
      </c>
      <c r="F52" s="165">
        <f>(C52+D52+E52)</f>
        <v>0</v>
      </c>
      <c r="H52" s="1"/>
    </row>
    <row r="53" spans="1:11" x14ac:dyDescent="0.25">
      <c r="A53"/>
      <c r="B53" s="176" t="s">
        <v>144</v>
      </c>
      <c r="C53" s="173">
        <v>0</v>
      </c>
      <c r="D53" s="171">
        <v>0</v>
      </c>
      <c r="E53" s="171">
        <v>0</v>
      </c>
      <c r="F53" s="165">
        <f t="shared" ref="F53" si="7">(C53+D53+E53)</f>
        <v>0</v>
      </c>
      <c r="G53" s="51"/>
      <c r="H53" s="51"/>
    </row>
    <row r="54" spans="1:11" x14ac:dyDescent="0.25">
      <c r="A54"/>
      <c r="B54" s="177" t="s">
        <v>145</v>
      </c>
      <c r="C54" s="178">
        <f>SUM(C42:C53)</f>
        <v>0</v>
      </c>
      <c r="D54" s="178">
        <f>SUM(D42:D53)</f>
        <v>0</v>
      </c>
      <c r="E54" s="178">
        <f>SUM(E42:E53)</f>
        <v>0</v>
      </c>
      <c r="F54" s="178">
        <f>SUM(F42:F53)</f>
        <v>0</v>
      </c>
      <c r="H54" s="1"/>
    </row>
    <row r="55" spans="1:11" x14ac:dyDescent="0.25">
      <c r="B55" s="429" t="s">
        <v>183</v>
      </c>
      <c r="C55" s="429"/>
      <c r="D55" s="429"/>
      <c r="E55" s="429"/>
      <c r="F55" s="429"/>
      <c r="H55" s="1"/>
    </row>
    <row r="56" spans="1:11" x14ac:dyDescent="0.25">
      <c r="B56" s="183" t="s">
        <v>8</v>
      </c>
      <c r="C56" s="184">
        <f>C10+C11+C12+C22+C24+C25+C27+C28+C30+C33+C35+C36+C37+C38+C39+C47+C49+C50+C51+C52+C53</f>
        <v>0</v>
      </c>
      <c r="D56" s="184">
        <f>D10+D11+D12+D22+D24+D25+D27+D28+D30+D33+D35+D36+D37+D38+D39+D47+D49+D50+D51+D52+D53</f>
        <v>0</v>
      </c>
      <c r="E56" s="184">
        <f>E10+E11+E12+E22+E24+E25+E27+E28+E30+E33+E35+E36+E37+E38+E39+E47+E49+E50+E51+E52+E53+E48+E46+E45+E44+E43+E42+E32+E29</f>
        <v>0</v>
      </c>
      <c r="F56" s="185">
        <f>C56+D56+E56</f>
        <v>0</v>
      </c>
      <c r="H56" s="18"/>
      <c r="I56" s="20"/>
    </row>
    <row r="57" spans="1:11" x14ac:dyDescent="0.25">
      <c r="B57" s="186" t="s">
        <v>146</v>
      </c>
      <c r="C57" s="184">
        <f>C13+C19+C20+C21+C26+C31+C14+C15</f>
        <v>0</v>
      </c>
      <c r="D57" s="184">
        <f>D13+D19+D20+D21+D26+D31+D14+D15</f>
        <v>0</v>
      </c>
      <c r="E57" s="184">
        <f>E13+E19+E20+E21+E26+E31+E14+E15</f>
        <v>0</v>
      </c>
      <c r="F57" s="185">
        <f>C57+D57+E57</f>
        <v>0</v>
      </c>
      <c r="H57" s="18"/>
      <c r="K57" s="20"/>
    </row>
    <row r="58" spans="1:11" x14ac:dyDescent="0.25">
      <c r="B58" s="183" t="s">
        <v>9</v>
      </c>
      <c r="C58" s="187">
        <f>C56+C57</f>
        <v>0</v>
      </c>
      <c r="D58" s="187">
        <f>D56+D57</f>
        <v>0</v>
      </c>
      <c r="E58" s="187">
        <f>E56+E57</f>
        <v>0</v>
      </c>
      <c r="F58" s="188">
        <f>C58+D58+E58</f>
        <v>0</v>
      </c>
      <c r="H58" s="19"/>
    </row>
    <row r="59" spans="1:11" x14ac:dyDescent="0.25">
      <c r="B59" s="189" t="s">
        <v>184</v>
      </c>
      <c r="C59" s="415">
        <f>IF(C57+D57&gt;((C56+D56)*0.2)/0.8,((C56+D56)*0.2)/0.8,C57+D57)</f>
        <v>0</v>
      </c>
      <c r="D59" s="416"/>
      <c r="E59" s="416"/>
      <c r="F59" s="417"/>
      <c r="H59" s="19"/>
    </row>
    <row r="60" spans="1:11" ht="13.5" customHeight="1" x14ac:dyDescent="0.25">
      <c r="B60" s="190" t="s">
        <v>10</v>
      </c>
      <c r="C60" s="283">
        <f>C56+D56+C59</f>
        <v>0</v>
      </c>
      <c r="D60" s="427" t="s">
        <v>11</v>
      </c>
      <c r="E60" s="428"/>
      <c r="F60" s="286">
        <f>IF((F58-E58)-D58&lt;C60*0.8,(F58-E58)-D58,C60*0.8)</f>
        <v>0</v>
      </c>
      <c r="G60" s="284"/>
      <c r="H60" s="284"/>
      <c r="I60" s="284"/>
      <c r="J60" s="282"/>
    </row>
    <row r="61" spans="1:11" ht="5.25" customHeight="1" x14ac:dyDescent="0.25">
      <c r="B61" s="21"/>
      <c r="C61" s="22"/>
      <c r="D61" s="22"/>
      <c r="E61" s="22"/>
      <c r="F61" s="285"/>
      <c r="G61" s="18"/>
      <c r="H61" s="1"/>
    </row>
    <row r="62" spans="1:11" ht="18" x14ac:dyDescent="0.25">
      <c r="B62" s="191" t="s">
        <v>12</v>
      </c>
      <c r="C62" s="192" t="s">
        <v>13</v>
      </c>
      <c r="D62" s="192" t="s">
        <v>14</v>
      </c>
      <c r="E62" s="192" t="s">
        <v>15</v>
      </c>
      <c r="F62" s="192" t="s">
        <v>16</v>
      </c>
      <c r="G62" s="18"/>
      <c r="H62" s="1"/>
    </row>
    <row r="63" spans="1:11" x14ac:dyDescent="0.25">
      <c r="B63" s="183" t="s">
        <v>17</v>
      </c>
      <c r="C63" s="193">
        <f>IF(F60&lt;D5*Capa!L26/24,F60,D5*Capa!L26/24)</f>
        <v>0</v>
      </c>
      <c r="D63" s="193">
        <f>D58</f>
        <v>0</v>
      </c>
      <c r="E63" s="193">
        <f>(F63-C63-D63)</f>
        <v>0</v>
      </c>
      <c r="F63" s="193">
        <f>F58</f>
        <v>0</v>
      </c>
      <c r="G63" s="18"/>
      <c r="H63" s="1"/>
      <c r="I63" s="282"/>
    </row>
    <row r="64" spans="1:11" x14ac:dyDescent="0.25">
      <c r="B64" s="183" t="s">
        <v>18</v>
      </c>
      <c r="C64" s="194">
        <f>IF(C63=0,0,C63/$F$63)</f>
        <v>0</v>
      </c>
      <c r="D64" s="194">
        <f>IF(D63=0,0,D63/$F$63)</f>
        <v>0</v>
      </c>
      <c r="E64" s="194">
        <f>IF(E63=0,0,E63/$F$63)</f>
        <v>0</v>
      </c>
      <c r="F64" s="194">
        <f>C64+D64+E64</f>
        <v>0</v>
      </c>
      <c r="G64" s="18"/>
      <c r="H64" s="1"/>
    </row>
    <row r="65" spans="2:8" x14ac:dyDescent="0.25">
      <c r="B65" s="183" t="s">
        <v>177</v>
      </c>
      <c r="C65" s="288">
        <f>C63/Capa!L26</f>
        <v>0</v>
      </c>
      <c r="D65" s="289"/>
      <c r="E65" s="287"/>
      <c r="F65" s="287"/>
      <c r="G65" s="18"/>
      <c r="H65" s="1"/>
    </row>
    <row r="66" spans="2:8" ht="3.75" customHeight="1" x14ac:dyDescent="0.25">
      <c r="B66" s="195"/>
      <c r="C66" s="196"/>
      <c r="D66" s="197"/>
      <c r="E66" s="197"/>
      <c r="F66" s="196"/>
      <c r="H66" s="1"/>
    </row>
    <row r="67" spans="2:8" ht="22.5" customHeight="1" x14ac:dyDescent="0.25">
      <c r="B67" s="191" t="s">
        <v>62</v>
      </c>
      <c r="C67" s="192" t="s">
        <v>63</v>
      </c>
      <c r="D67" s="192" t="s">
        <v>68</v>
      </c>
      <c r="E67" s="192" t="s">
        <v>169</v>
      </c>
      <c r="F67" s="192" t="s">
        <v>67</v>
      </c>
      <c r="H67" s="1"/>
    </row>
    <row r="68" spans="2:8" x14ac:dyDescent="0.25">
      <c r="B68" s="183" t="s">
        <v>7</v>
      </c>
      <c r="C68" s="193">
        <f>F63</f>
        <v>0</v>
      </c>
      <c r="D68" s="198">
        <f>Capa!L26</f>
        <v>1</v>
      </c>
      <c r="E68" s="199">
        <v>0</v>
      </c>
      <c r="F68" s="193">
        <f>IF(E68=0,0,C68/D68/E68)</f>
        <v>0</v>
      </c>
      <c r="H68" s="1"/>
    </row>
    <row r="69" spans="2:8" x14ac:dyDescent="0.25">
      <c r="B69" s="183" t="s">
        <v>66</v>
      </c>
      <c r="C69" s="193">
        <f>C63</f>
        <v>0</v>
      </c>
      <c r="D69" s="198">
        <f>Capa!L26</f>
        <v>1</v>
      </c>
      <c r="E69" s="199">
        <v>0</v>
      </c>
      <c r="F69" s="193">
        <f>IF(E69=0,0,C69/D69/E69)</f>
        <v>0</v>
      </c>
      <c r="H69" s="1"/>
    </row>
    <row r="70" spans="2:8" ht="13.5" customHeight="1" x14ac:dyDescent="0.25">
      <c r="B70" s="434" t="s">
        <v>100</v>
      </c>
      <c r="C70" s="434"/>
      <c r="D70" s="434"/>
      <c r="E70" s="434"/>
      <c r="F70" s="434"/>
      <c r="G70" s="202"/>
      <c r="H70" s="202"/>
    </row>
    <row r="71" spans="2:8" x14ac:dyDescent="0.25">
      <c r="B71" s="435"/>
      <c r="C71" s="436"/>
      <c r="D71" s="436"/>
      <c r="E71" s="436"/>
      <c r="F71" s="437"/>
      <c r="G71" s="202"/>
      <c r="H71" s="202"/>
    </row>
    <row r="72" spans="2:8" ht="6" customHeight="1" x14ac:dyDescent="0.25">
      <c r="B72" s="203"/>
      <c r="C72" s="203"/>
      <c r="D72" s="203"/>
      <c r="E72" s="203"/>
      <c r="F72" s="203"/>
      <c r="G72" s="202"/>
      <c r="H72" s="202"/>
    </row>
    <row r="73" spans="2:8" ht="36" customHeight="1" x14ac:dyDescent="0.25">
      <c r="B73" s="430" t="s">
        <v>147</v>
      </c>
      <c r="C73" s="431"/>
      <c r="D73" s="431"/>
      <c r="E73" s="431"/>
      <c r="F73" s="431"/>
      <c r="G73" s="202"/>
      <c r="H73" s="202"/>
    </row>
    <row r="74" spans="2:8" ht="19.5" customHeight="1" x14ac:dyDescent="0.25">
      <c r="B74" s="200" t="s">
        <v>69</v>
      </c>
      <c r="C74" s="201"/>
      <c r="D74" s="432" t="s">
        <v>70</v>
      </c>
      <c r="E74" s="432"/>
      <c r="F74" s="432"/>
      <c r="G74" s="432"/>
      <c r="H74" s="432"/>
    </row>
    <row r="75" spans="2:8" ht="7.5" customHeight="1" x14ac:dyDescent="0.25">
      <c r="B75" s="195"/>
      <c r="C75" s="233"/>
      <c r="D75" s="197"/>
      <c r="E75" s="197"/>
      <c r="F75" s="196"/>
      <c r="G75" s="202"/>
      <c r="H75" s="202"/>
    </row>
    <row r="76" spans="2:8" ht="7.5" customHeight="1" x14ac:dyDescent="0.25">
      <c r="B76" s="195"/>
      <c r="C76" s="233"/>
      <c r="D76" s="197"/>
      <c r="E76" s="197"/>
      <c r="F76" s="196"/>
      <c r="G76" s="202"/>
      <c r="H76" s="202"/>
    </row>
    <row r="77" spans="2:8" x14ac:dyDescent="0.25">
      <c r="B77" s="204" t="s">
        <v>171</v>
      </c>
      <c r="C77" s="233"/>
      <c r="D77" s="433" t="s">
        <v>171</v>
      </c>
      <c r="E77" s="433"/>
      <c r="F77" s="433"/>
      <c r="G77" s="202"/>
      <c r="H77" s="202"/>
    </row>
    <row r="78" spans="2:8" x14ac:dyDescent="0.25">
      <c r="C78" s="23"/>
    </row>
    <row r="79" spans="2:8" x14ac:dyDescent="0.25">
      <c r="C79" s="23"/>
    </row>
    <row r="80" spans="2:8" x14ac:dyDescent="0.25">
      <c r="C80" s="23"/>
    </row>
    <row r="81" spans="3:3" x14ac:dyDescent="0.25">
      <c r="C81" s="23"/>
    </row>
    <row r="82" spans="3:3" x14ac:dyDescent="0.25">
      <c r="C82" s="23"/>
    </row>
    <row r="83" spans="3:3" x14ac:dyDescent="0.25">
      <c r="C83" s="23"/>
    </row>
    <row r="84" spans="3:3" x14ac:dyDescent="0.25">
      <c r="C84" s="23"/>
    </row>
    <row r="85" spans="3:3" x14ac:dyDescent="0.25">
      <c r="C85" s="23"/>
    </row>
    <row r="86" spans="3:3" x14ac:dyDescent="0.25">
      <c r="C86" s="23"/>
    </row>
    <row r="87" spans="3:3" x14ac:dyDescent="0.25">
      <c r="C87" s="23"/>
    </row>
    <row r="88" spans="3:3" x14ac:dyDescent="0.25">
      <c r="C88" s="23"/>
    </row>
    <row r="89" spans="3:3" x14ac:dyDescent="0.25">
      <c r="C89" s="23"/>
    </row>
    <row r="90" spans="3:3" x14ac:dyDescent="0.25">
      <c r="C90" s="23"/>
    </row>
    <row r="91" spans="3:3" x14ac:dyDescent="0.25">
      <c r="C91" s="23"/>
    </row>
    <row r="92" spans="3:3" x14ac:dyDescent="0.25">
      <c r="C92" s="23"/>
    </row>
    <row r="93" spans="3:3" x14ac:dyDescent="0.25">
      <c r="C93" s="23"/>
    </row>
    <row r="94" spans="3:3" x14ac:dyDescent="0.25">
      <c r="C94" s="23"/>
    </row>
    <row r="95" spans="3:3" x14ac:dyDescent="0.25">
      <c r="C95" s="23"/>
    </row>
    <row r="96" spans="3:3" x14ac:dyDescent="0.25">
      <c r="C96" s="23"/>
    </row>
    <row r="97" spans="3:3" x14ac:dyDescent="0.25">
      <c r="C97" s="23"/>
    </row>
    <row r="98" spans="3:3" x14ac:dyDescent="0.25">
      <c r="C98" s="23"/>
    </row>
    <row r="99" spans="3:3" x14ac:dyDescent="0.25">
      <c r="C99" s="23"/>
    </row>
    <row r="100" spans="3:3" x14ac:dyDescent="0.25">
      <c r="C100" s="23"/>
    </row>
    <row r="101" spans="3:3" x14ac:dyDescent="0.25">
      <c r="C101" s="23"/>
    </row>
    <row r="102" spans="3:3" x14ac:dyDescent="0.25">
      <c r="C102" s="23"/>
    </row>
    <row r="103" spans="3:3" x14ac:dyDescent="0.25">
      <c r="C103" s="23"/>
    </row>
  </sheetData>
  <sheetProtection algorithmName="SHA-512" hashValue="XsChET+FyDkBwSuhqh1zhjvXPGR7iJhDMj4aFAQdvROUw8qZNBT8fWY8SKtn0jowybw1a/W4rOKCvvFb7TqrCA==" saltValue="/GkklebNxf6cSRRcT5OjGQ==" spinCount="100000" sheet="1" objects="1" scenarios="1" selectLockedCells="1"/>
  <mergeCells count="11">
    <mergeCell ref="B73:F73"/>
    <mergeCell ref="D74:H74"/>
    <mergeCell ref="D77:F77"/>
    <mergeCell ref="B70:F70"/>
    <mergeCell ref="B71:F71"/>
    <mergeCell ref="C59:F59"/>
    <mergeCell ref="B9:F9"/>
    <mergeCell ref="B5:C5"/>
    <mergeCell ref="D2:F3"/>
    <mergeCell ref="D60:E60"/>
    <mergeCell ref="B55:F55"/>
  </mergeCells>
  <printOptions horizontalCentered="1" verticalCentered="1"/>
  <pageMargins left="0.25" right="0.25" top="0.26250000000000001" bottom="0.40104166666666669" header="0.3" footer="0.3"/>
  <pageSetup paperSize="9" scale="70" orientation="portrait" r:id="rId1"/>
  <headerFooter>
    <oddFooter>&amp;C2&amp;R&amp;D</oddFooter>
  </headerFooter>
  <ignoredErrors>
    <ignoredError sqref="E6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2"/>
  <sheetViews>
    <sheetView showGridLines="0" showRowColHeaders="0" showRuler="0" zoomScale="145" zoomScaleNormal="145" workbookViewId="0">
      <selection activeCell="D9" sqref="D9"/>
    </sheetView>
  </sheetViews>
  <sheetFormatPr defaultColWidth="9.140625" defaultRowHeight="12" x14ac:dyDescent="0.2"/>
  <cols>
    <col min="1" max="1" width="1.7109375" style="76" customWidth="1"/>
    <col min="2" max="2" width="45.140625" style="76" customWidth="1"/>
    <col min="3" max="3" width="11" style="76" customWidth="1"/>
    <col min="4" max="4" width="48.42578125" style="76" customWidth="1"/>
    <col min="5" max="5" width="75.28515625" style="76" customWidth="1"/>
    <col min="6" max="16384" width="9.140625" style="76"/>
  </cols>
  <sheetData>
    <row r="3" spans="2:5" ht="15.75" x14ac:dyDescent="0.25">
      <c r="E3" s="129" t="s">
        <v>166</v>
      </c>
    </row>
    <row r="5" spans="2:5" ht="12.75" thickBot="1" x14ac:dyDescent="0.25"/>
    <row r="6" spans="2:5" ht="52.5" customHeight="1" thickBot="1" x14ac:dyDescent="0.25">
      <c r="B6" s="438" t="s">
        <v>178</v>
      </c>
      <c r="C6" s="439"/>
      <c r="D6" s="440"/>
      <c r="E6" s="441"/>
    </row>
    <row r="7" spans="2:5" ht="24.75" customHeight="1" x14ac:dyDescent="0.2">
      <c r="B7" s="139" t="s">
        <v>22</v>
      </c>
      <c r="C7" s="266" t="s">
        <v>17</v>
      </c>
      <c r="D7" s="164" t="s">
        <v>164</v>
      </c>
      <c r="E7" s="258" t="s">
        <v>41</v>
      </c>
    </row>
    <row r="8" spans="2:5" s="140" customFormat="1" x14ac:dyDescent="0.2">
      <c r="B8" s="267" t="s">
        <v>109</v>
      </c>
      <c r="C8" s="268">
        <f>'Custo Total do Projeto'!F19</f>
        <v>0</v>
      </c>
      <c r="D8" s="241"/>
      <c r="E8" s="238"/>
    </row>
    <row r="9" spans="2:5" x14ac:dyDescent="0.2">
      <c r="B9" s="267" t="s">
        <v>170</v>
      </c>
      <c r="C9" s="268">
        <f>'Custo Total do Projeto'!F20</f>
        <v>0</v>
      </c>
      <c r="D9" s="241"/>
      <c r="E9" s="239"/>
    </row>
    <row r="10" spans="2:5" x14ac:dyDescent="0.2">
      <c r="B10" s="267" t="s">
        <v>111</v>
      </c>
      <c r="C10" s="268">
        <f>'Custo Total do Projeto'!F21</f>
        <v>0</v>
      </c>
      <c r="D10" s="242"/>
      <c r="E10" s="239"/>
    </row>
    <row r="11" spans="2:5" x14ac:dyDescent="0.2">
      <c r="B11" s="267" t="s">
        <v>112</v>
      </c>
      <c r="C11" s="268">
        <f>'Custo Total do Projeto'!F22</f>
        <v>0</v>
      </c>
      <c r="D11" s="241"/>
      <c r="E11" s="239"/>
    </row>
    <row r="12" spans="2:5" x14ac:dyDescent="0.2">
      <c r="B12" s="267" t="s">
        <v>113</v>
      </c>
      <c r="C12" s="268">
        <f>'Custo Total do Projeto'!F24</f>
        <v>0</v>
      </c>
      <c r="D12" s="241"/>
      <c r="E12" s="239"/>
    </row>
    <row r="13" spans="2:5" x14ac:dyDescent="0.2">
      <c r="B13" s="267" t="s">
        <v>114</v>
      </c>
      <c r="C13" s="268">
        <f>'Custo Total do Projeto'!F25</f>
        <v>0</v>
      </c>
      <c r="D13" s="241"/>
      <c r="E13" s="239"/>
    </row>
    <row r="14" spans="2:5" x14ac:dyDescent="0.2">
      <c r="B14" s="267" t="s">
        <v>116</v>
      </c>
      <c r="C14" s="268">
        <f>'Custo Total do Projeto'!F26</f>
        <v>0</v>
      </c>
      <c r="D14" s="241"/>
      <c r="E14" s="239"/>
    </row>
    <row r="15" spans="2:5" x14ac:dyDescent="0.2">
      <c r="B15" s="267" t="s">
        <v>117</v>
      </c>
      <c r="C15" s="268">
        <f>'Custo Total do Projeto'!F27</f>
        <v>0</v>
      </c>
      <c r="D15" s="241"/>
      <c r="E15" s="239"/>
    </row>
    <row r="16" spans="2:5" x14ac:dyDescent="0.2">
      <c r="B16" s="267" t="s">
        <v>115</v>
      </c>
      <c r="C16" s="268">
        <f>'Custo Total do Projeto'!F28</f>
        <v>0</v>
      </c>
      <c r="D16" s="241"/>
      <c r="E16" s="239"/>
    </row>
    <row r="17" spans="2:5" x14ac:dyDescent="0.2">
      <c r="B17" s="267" t="s">
        <v>119</v>
      </c>
      <c r="C17" s="268">
        <f>'Custo Total do Projeto'!F29</f>
        <v>0</v>
      </c>
      <c r="D17" s="241"/>
      <c r="E17" s="239"/>
    </row>
    <row r="18" spans="2:5" x14ac:dyDescent="0.2">
      <c r="B18" s="267" t="s">
        <v>120</v>
      </c>
      <c r="C18" s="268">
        <f>'Custo Total do Projeto'!F30</f>
        <v>0</v>
      </c>
      <c r="D18" s="241"/>
      <c r="E18" s="239"/>
    </row>
    <row r="19" spans="2:5" x14ac:dyDescent="0.2">
      <c r="B19" s="267" t="s">
        <v>121</v>
      </c>
      <c r="C19" s="268">
        <f>'Custo Total do Projeto'!F31</f>
        <v>0</v>
      </c>
      <c r="D19" s="241"/>
      <c r="E19" s="239"/>
    </row>
    <row r="20" spans="2:5" x14ac:dyDescent="0.2">
      <c r="B20" s="267" t="s">
        <v>122</v>
      </c>
      <c r="C20" s="268">
        <f>'Custo Total do Projeto'!F32</f>
        <v>0</v>
      </c>
      <c r="D20" s="241"/>
      <c r="E20" s="239"/>
    </row>
    <row r="21" spans="2:5" x14ac:dyDescent="0.2">
      <c r="B21" s="267" t="s">
        <v>123</v>
      </c>
      <c r="C21" s="268">
        <f>'Custo Total do Projeto'!F33</f>
        <v>0</v>
      </c>
      <c r="D21" s="241"/>
      <c r="E21" s="239"/>
    </row>
    <row r="22" spans="2:5" x14ac:dyDescent="0.2">
      <c r="B22" s="267" t="s">
        <v>125</v>
      </c>
      <c r="C22" s="268">
        <f>'Custo Total do Projeto'!F35</f>
        <v>0</v>
      </c>
      <c r="D22" s="241"/>
      <c r="E22" s="239"/>
    </row>
    <row r="23" spans="2:5" x14ac:dyDescent="0.2">
      <c r="B23" s="267" t="s">
        <v>126</v>
      </c>
      <c r="C23" s="268">
        <f>'Custo Total do Projeto'!F36</f>
        <v>0</v>
      </c>
      <c r="D23" s="241"/>
      <c r="E23" s="239"/>
    </row>
    <row r="24" spans="2:5" x14ac:dyDescent="0.2">
      <c r="B24" s="267" t="s">
        <v>127</v>
      </c>
      <c r="C24" s="268">
        <f>'Custo Total do Projeto'!F37</f>
        <v>0</v>
      </c>
      <c r="D24" s="241"/>
      <c r="E24" s="239"/>
    </row>
    <row r="25" spans="2:5" x14ac:dyDescent="0.2">
      <c r="B25" s="267" t="s">
        <v>128</v>
      </c>
      <c r="C25" s="268">
        <f>'Custo Total do Projeto'!F38</f>
        <v>0</v>
      </c>
      <c r="D25" s="241"/>
      <c r="E25" s="239"/>
    </row>
    <row r="26" spans="2:5" x14ac:dyDescent="0.2">
      <c r="B26" s="267" t="s">
        <v>129</v>
      </c>
      <c r="C26" s="268">
        <f>'Custo Total do Projeto'!F39</f>
        <v>0</v>
      </c>
      <c r="D26" s="241"/>
      <c r="E26" s="239"/>
    </row>
    <row r="27" spans="2:5" x14ac:dyDescent="0.2">
      <c r="B27" s="267" t="s">
        <v>133</v>
      </c>
      <c r="C27" s="268">
        <f>'Custo Total do Projeto'!F42</f>
        <v>0</v>
      </c>
      <c r="D27" s="241"/>
      <c r="E27" s="239"/>
    </row>
    <row r="28" spans="2:5" x14ac:dyDescent="0.2">
      <c r="B28" s="267" t="s">
        <v>134</v>
      </c>
      <c r="C28" s="268">
        <f>'Custo Total do Projeto'!F43</f>
        <v>0</v>
      </c>
      <c r="D28" s="241"/>
      <c r="E28" s="239"/>
    </row>
    <row r="29" spans="2:5" x14ac:dyDescent="0.2">
      <c r="B29" s="267" t="s">
        <v>135</v>
      </c>
      <c r="C29" s="268">
        <f>'Custo Total do Projeto'!F44</f>
        <v>0</v>
      </c>
      <c r="D29" s="241"/>
      <c r="E29" s="239"/>
    </row>
    <row r="30" spans="2:5" x14ac:dyDescent="0.2">
      <c r="B30" s="267" t="s">
        <v>136</v>
      </c>
      <c r="C30" s="268">
        <f>'Custo Total do Projeto'!F45</f>
        <v>0</v>
      </c>
      <c r="D30" s="241"/>
      <c r="E30" s="239"/>
    </row>
    <row r="31" spans="2:5" x14ac:dyDescent="0.2">
      <c r="B31" s="267" t="s">
        <v>137</v>
      </c>
      <c r="C31" s="268">
        <f>'Custo Total do Projeto'!F46</f>
        <v>0</v>
      </c>
      <c r="D31" s="241"/>
      <c r="E31" s="239"/>
    </row>
    <row r="32" spans="2:5" x14ac:dyDescent="0.2">
      <c r="B32" s="267" t="s">
        <v>138</v>
      </c>
      <c r="C32" s="268">
        <f>'Custo Total do Projeto'!F47</f>
        <v>0</v>
      </c>
      <c r="D32" s="241"/>
      <c r="E32" s="239"/>
    </row>
    <row r="33" spans="2:5" x14ac:dyDescent="0.2">
      <c r="B33" s="267" t="s">
        <v>139</v>
      </c>
      <c r="C33" s="268">
        <f>'Custo Total do Projeto'!F48</f>
        <v>0</v>
      </c>
      <c r="D33" s="241"/>
      <c r="E33" s="239"/>
    </row>
    <row r="34" spans="2:5" x14ac:dyDescent="0.2">
      <c r="B34" s="267" t="s">
        <v>140</v>
      </c>
      <c r="C34" s="268">
        <f>'Custo Total do Projeto'!F49</f>
        <v>0</v>
      </c>
      <c r="D34" s="241"/>
      <c r="E34" s="239"/>
    </row>
    <row r="35" spans="2:5" x14ac:dyDescent="0.2">
      <c r="B35" s="267" t="s">
        <v>141</v>
      </c>
      <c r="C35" s="268">
        <f>'Custo Total do Projeto'!F50</f>
        <v>0</v>
      </c>
      <c r="D35" s="241"/>
      <c r="E35" s="239"/>
    </row>
    <row r="36" spans="2:5" x14ac:dyDescent="0.2">
      <c r="B36" s="267" t="s">
        <v>142</v>
      </c>
      <c r="C36" s="268">
        <f>'Custo Total do Projeto'!F51</f>
        <v>0</v>
      </c>
      <c r="D36" s="241"/>
      <c r="E36" s="239"/>
    </row>
    <row r="37" spans="2:5" x14ac:dyDescent="0.2">
      <c r="B37" s="267" t="s">
        <v>143</v>
      </c>
      <c r="C37" s="268">
        <f>'Custo Total do Projeto'!F52</f>
        <v>0</v>
      </c>
      <c r="D37" s="241"/>
      <c r="E37" s="239"/>
    </row>
    <row r="38" spans="2:5" ht="12.75" thickBot="1" x14ac:dyDescent="0.25">
      <c r="B38" s="269" t="s">
        <v>144</v>
      </c>
      <c r="C38" s="270">
        <f>'Custo Total do Projeto'!F53</f>
        <v>0</v>
      </c>
      <c r="D38" s="243"/>
      <c r="E38" s="240"/>
    </row>
    <row r="39" spans="2:5" x14ac:dyDescent="0.2">
      <c r="B39" s="141"/>
      <c r="C39" s="275"/>
      <c r="D39" s="141"/>
      <c r="E39" s="141"/>
    </row>
    <row r="40" spans="2:5" x14ac:dyDescent="0.2">
      <c r="B40" s="146" t="s">
        <v>28</v>
      </c>
      <c r="C40" s="275"/>
    </row>
    <row r="41" spans="2:5" x14ac:dyDescent="0.2">
      <c r="B41" s="220"/>
      <c r="C41" s="275"/>
      <c r="D41" s="220"/>
    </row>
    <row r="42" spans="2:5" x14ac:dyDescent="0.2">
      <c r="B42" s="220"/>
      <c r="C42" s="275"/>
      <c r="D42" s="244" t="s">
        <v>109</v>
      </c>
    </row>
    <row r="43" spans="2:5" x14ac:dyDescent="0.2">
      <c r="B43" s="220"/>
      <c r="C43" s="275"/>
      <c r="D43" s="244" t="s">
        <v>110</v>
      </c>
    </row>
    <row r="44" spans="2:5" x14ac:dyDescent="0.2">
      <c r="B44" s="220"/>
      <c r="C44" s="275"/>
      <c r="D44" s="244" t="s">
        <v>111</v>
      </c>
    </row>
    <row r="45" spans="2:5" x14ac:dyDescent="0.2">
      <c r="B45" s="220"/>
      <c r="C45" s="220"/>
      <c r="D45" s="244" t="s">
        <v>112</v>
      </c>
    </row>
    <row r="46" spans="2:5" x14ac:dyDescent="0.2">
      <c r="B46" s="220"/>
      <c r="C46" s="220"/>
      <c r="D46" s="244" t="s">
        <v>113</v>
      </c>
    </row>
    <row r="47" spans="2:5" x14ac:dyDescent="0.2">
      <c r="B47" s="220"/>
      <c r="C47" s="220"/>
      <c r="D47" s="244" t="s">
        <v>114</v>
      </c>
    </row>
    <row r="48" spans="2:5" x14ac:dyDescent="0.2">
      <c r="B48" s="220"/>
      <c r="C48" s="220"/>
      <c r="D48" s="244" t="s">
        <v>116</v>
      </c>
    </row>
    <row r="49" spans="2:4" x14ac:dyDescent="0.2">
      <c r="B49" s="220"/>
      <c r="C49" s="220"/>
      <c r="D49" s="244" t="s">
        <v>117</v>
      </c>
    </row>
    <row r="50" spans="2:4" x14ac:dyDescent="0.2">
      <c r="B50" s="220"/>
      <c r="C50" s="220"/>
      <c r="D50" s="244" t="s">
        <v>115</v>
      </c>
    </row>
    <row r="51" spans="2:4" x14ac:dyDescent="0.2">
      <c r="B51" s="220"/>
      <c r="C51" s="220"/>
      <c r="D51" s="244" t="s">
        <v>119</v>
      </c>
    </row>
    <row r="52" spans="2:4" x14ac:dyDescent="0.2">
      <c r="B52" s="220"/>
      <c r="C52" s="220"/>
      <c r="D52" s="244" t="s">
        <v>120</v>
      </c>
    </row>
    <row r="53" spans="2:4" x14ac:dyDescent="0.2">
      <c r="B53" s="220"/>
      <c r="C53" s="220"/>
      <c r="D53" s="244" t="s">
        <v>121</v>
      </c>
    </row>
    <row r="54" spans="2:4" x14ac:dyDescent="0.2">
      <c r="B54" s="220"/>
      <c r="C54" s="220"/>
      <c r="D54" s="244" t="s">
        <v>122</v>
      </c>
    </row>
    <row r="55" spans="2:4" x14ac:dyDescent="0.2">
      <c r="B55" s="220"/>
      <c r="C55" s="220"/>
      <c r="D55" s="244" t="s">
        <v>123</v>
      </c>
    </row>
    <row r="56" spans="2:4" x14ac:dyDescent="0.2">
      <c r="B56" s="220"/>
      <c r="C56" s="220"/>
      <c r="D56" s="244" t="s">
        <v>125</v>
      </c>
    </row>
    <row r="57" spans="2:4" x14ac:dyDescent="0.2">
      <c r="B57" s="220"/>
      <c r="C57" s="220"/>
      <c r="D57" s="244" t="s">
        <v>126</v>
      </c>
    </row>
    <row r="58" spans="2:4" x14ac:dyDescent="0.2">
      <c r="B58" s="220"/>
      <c r="C58" s="220"/>
      <c r="D58" s="244" t="s">
        <v>127</v>
      </c>
    </row>
    <row r="59" spans="2:4" x14ac:dyDescent="0.2">
      <c r="B59" s="220"/>
      <c r="C59" s="220"/>
      <c r="D59" s="244" t="s">
        <v>128</v>
      </c>
    </row>
    <row r="60" spans="2:4" x14ac:dyDescent="0.2">
      <c r="B60" s="220"/>
      <c r="C60" s="220"/>
      <c r="D60" s="244" t="s">
        <v>129</v>
      </c>
    </row>
    <row r="61" spans="2:4" x14ac:dyDescent="0.2">
      <c r="B61" s="220"/>
      <c r="C61" s="220"/>
      <c r="D61" s="244" t="s">
        <v>133</v>
      </c>
    </row>
    <row r="62" spans="2:4" x14ac:dyDescent="0.2">
      <c r="B62" s="220"/>
      <c r="C62" s="220"/>
      <c r="D62" s="244" t="s">
        <v>134</v>
      </c>
    </row>
    <row r="63" spans="2:4" x14ac:dyDescent="0.2">
      <c r="B63" s="220"/>
      <c r="C63" s="220"/>
      <c r="D63" s="244" t="s">
        <v>135</v>
      </c>
    </row>
    <row r="64" spans="2:4" x14ac:dyDescent="0.2">
      <c r="B64" s="220"/>
      <c r="C64" s="220"/>
      <c r="D64" s="244" t="s">
        <v>136</v>
      </c>
    </row>
    <row r="65" spans="2:4" x14ac:dyDescent="0.2">
      <c r="B65" s="220"/>
      <c r="C65" s="220"/>
      <c r="D65" s="244" t="s">
        <v>137</v>
      </c>
    </row>
    <row r="66" spans="2:4" x14ac:dyDescent="0.2">
      <c r="B66" s="220"/>
      <c r="C66" s="220"/>
      <c r="D66" s="244" t="s">
        <v>138</v>
      </c>
    </row>
    <row r="67" spans="2:4" x14ac:dyDescent="0.2">
      <c r="B67" s="220"/>
      <c r="C67" s="220"/>
      <c r="D67" s="244" t="s">
        <v>139</v>
      </c>
    </row>
    <row r="68" spans="2:4" x14ac:dyDescent="0.2">
      <c r="B68" s="220"/>
      <c r="C68" s="220"/>
      <c r="D68" s="244" t="s">
        <v>140</v>
      </c>
    </row>
    <row r="69" spans="2:4" x14ac:dyDescent="0.2">
      <c r="B69" s="220"/>
      <c r="C69" s="220"/>
      <c r="D69" s="244" t="s">
        <v>141</v>
      </c>
    </row>
    <row r="70" spans="2:4" x14ac:dyDescent="0.2">
      <c r="B70" s="220"/>
      <c r="C70" s="220"/>
      <c r="D70" s="244" t="s">
        <v>142</v>
      </c>
    </row>
    <row r="71" spans="2:4" x14ac:dyDescent="0.2">
      <c r="D71" s="244" t="s">
        <v>143</v>
      </c>
    </row>
    <row r="72" spans="2:4" x14ac:dyDescent="0.2">
      <c r="D72" s="244" t="s">
        <v>144</v>
      </c>
    </row>
  </sheetData>
  <sheetProtection algorithmName="SHA-512" hashValue="eXejguEpeIdCOQzCOzaeHnfp/wpIZkKikePVJLWvgWmHFsKD06que52MQ+1FIoQR49VGCeMvelrhGeCB3U8t/g==" saltValue="dheXHRSvbbs0BZ0sRVGSJw==" spinCount="100000" sheet="1" objects="1" scenarios="1" selectLockedCells="1"/>
  <mergeCells count="1">
    <mergeCell ref="B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differentFirst="1">
    <oddFooter>&amp;C4&amp;R&amp;D</oddFooter>
    <firstFooter>&amp;C4&amp;R&amp;D</firstFooter>
  </headerFooter>
  <rowBreaks count="1" manualBreakCount="1">
    <brk id="3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4"/>
  <dimension ref="B3:H84"/>
  <sheetViews>
    <sheetView showGridLines="0" showRowColHeaders="0" tabSelected="1" zoomScaleNormal="100" workbookViewId="0">
      <selection activeCell="B8" sqref="B8"/>
    </sheetView>
  </sheetViews>
  <sheetFormatPr defaultColWidth="9.140625" defaultRowHeight="12" x14ac:dyDescent="0.2"/>
  <cols>
    <col min="1" max="1" width="1.7109375" style="76" customWidth="1"/>
    <col min="2" max="2" width="34" style="76" customWidth="1"/>
    <col min="3" max="3" width="27.42578125" style="76" customWidth="1"/>
    <col min="4" max="4" width="29.42578125" style="76" customWidth="1"/>
    <col min="5" max="5" width="41.85546875" style="76" customWidth="1"/>
    <col min="6" max="16384" width="9.140625" style="76"/>
  </cols>
  <sheetData>
    <row r="3" spans="2:7" ht="15.75" x14ac:dyDescent="0.25">
      <c r="E3" s="442" t="s">
        <v>82</v>
      </c>
      <c r="F3" s="442"/>
      <c r="G3" s="442"/>
    </row>
    <row r="4" spans="2:7" ht="34.5" customHeight="1" thickBot="1" x14ac:dyDescent="0.25"/>
    <row r="5" spans="2:7" s="130" customFormat="1" ht="24.75" customHeight="1" thickBot="1" x14ac:dyDescent="0.3">
      <c r="B5" s="443" t="s">
        <v>43</v>
      </c>
      <c r="C5" s="444"/>
      <c r="D5" s="444"/>
      <c r="E5" s="444"/>
      <c r="F5" s="444"/>
      <c r="G5" s="445"/>
    </row>
    <row r="6" spans="2:7" ht="24.75" customHeight="1" x14ac:dyDescent="0.2">
      <c r="B6" s="131" t="s">
        <v>42</v>
      </c>
      <c r="C6" s="132" t="s">
        <v>39</v>
      </c>
      <c r="D6" s="132" t="s">
        <v>40</v>
      </c>
      <c r="E6" s="449" t="s">
        <v>41</v>
      </c>
      <c r="F6" s="449"/>
      <c r="G6" s="450"/>
    </row>
    <row r="7" spans="2:7" ht="18.75" hidden="1" customHeight="1" x14ac:dyDescent="0.2">
      <c r="B7" s="133"/>
      <c r="C7" s="134"/>
      <c r="D7" s="134"/>
      <c r="E7" s="135"/>
      <c r="F7" s="136"/>
      <c r="G7" s="137"/>
    </row>
    <row r="8" spans="2:7" s="138" customFormat="1" ht="24.75" customHeight="1" x14ac:dyDescent="0.2">
      <c r="B8" s="147"/>
      <c r="C8" s="148"/>
      <c r="D8" s="149"/>
      <c r="E8" s="451"/>
      <c r="F8" s="451"/>
      <c r="G8" s="452"/>
    </row>
    <row r="9" spans="2:7" s="138" customFormat="1" ht="24.75" customHeight="1" x14ac:dyDescent="0.2">
      <c r="B9" s="147"/>
      <c r="C9" s="148"/>
      <c r="D9" s="149"/>
      <c r="E9" s="446"/>
      <c r="F9" s="447"/>
      <c r="G9" s="448"/>
    </row>
    <row r="10" spans="2:7" s="138" customFormat="1" ht="24.75" customHeight="1" x14ac:dyDescent="0.2">
      <c r="B10" s="147"/>
      <c r="C10" s="148"/>
      <c r="D10" s="149"/>
      <c r="E10" s="446"/>
      <c r="F10" s="447"/>
      <c r="G10" s="448"/>
    </row>
    <row r="11" spans="2:7" s="138" customFormat="1" ht="24.75" customHeight="1" x14ac:dyDescent="0.2">
      <c r="B11" s="147"/>
      <c r="C11" s="148"/>
      <c r="D11" s="149"/>
      <c r="E11" s="446"/>
      <c r="F11" s="447"/>
      <c r="G11" s="448"/>
    </row>
    <row r="12" spans="2:7" s="138" customFormat="1" ht="24.75" customHeight="1" x14ac:dyDescent="0.2">
      <c r="B12" s="147"/>
      <c r="C12" s="148"/>
      <c r="D12" s="149"/>
      <c r="E12" s="446"/>
      <c r="F12" s="447"/>
      <c r="G12" s="448"/>
    </row>
    <row r="13" spans="2:7" s="138" customFormat="1" ht="24.75" customHeight="1" x14ac:dyDescent="0.2">
      <c r="B13" s="147"/>
      <c r="C13" s="148"/>
      <c r="D13" s="149"/>
      <c r="E13" s="446"/>
      <c r="F13" s="447"/>
      <c r="G13" s="448"/>
    </row>
    <row r="14" spans="2:7" s="138" customFormat="1" ht="24.75" customHeight="1" x14ac:dyDescent="0.2">
      <c r="B14" s="147"/>
      <c r="C14" s="148"/>
      <c r="D14" s="149"/>
      <c r="E14" s="446"/>
      <c r="F14" s="447"/>
      <c r="G14" s="448"/>
    </row>
    <row r="15" spans="2:7" s="138" customFormat="1" ht="24.75" customHeight="1" x14ac:dyDescent="0.2">
      <c r="B15" s="147"/>
      <c r="C15" s="148"/>
      <c r="D15" s="149"/>
      <c r="E15" s="446"/>
      <c r="F15" s="447"/>
      <c r="G15" s="448"/>
    </row>
    <row r="16" spans="2:7" s="138" customFormat="1" ht="24.75" customHeight="1" x14ac:dyDescent="0.2">
      <c r="B16" s="276"/>
      <c r="C16" s="277"/>
      <c r="D16" s="278"/>
      <c r="E16" s="446"/>
      <c r="F16" s="447"/>
      <c r="G16" s="448"/>
    </row>
    <row r="17" spans="2:7" s="138" customFormat="1" ht="24.75" customHeight="1" thickBot="1" x14ac:dyDescent="0.25">
      <c r="B17" s="150"/>
      <c r="C17" s="151"/>
      <c r="D17" s="152"/>
      <c r="E17" s="453"/>
      <c r="F17" s="454"/>
      <c r="G17" s="455"/>
    </row>
    <row r="19" spans="2:7" ht="12.75" thickBot="1" x14ac:dyDescent="0.25">
      <c r="B19" s="141"/>
      <c r="C19" s="141"/>
      <c r="D19" s="141"/>
      <c r="E19" s="141"/>
    </row>
    <row r="20" spans="2:7" ht="28.5" customHeight="1" thickBot="1" x14ac:dyDescent="0.25">
      <c r="B20" s="461" t="s">
        <v>60</v>
      </c>
      <c r="C20" s="462"/>
      <c r="D20" s="462"/>
      <c r="E20" s="462"/>
      <c r="F20" s="462"/>
      <c r="G20" s="463"/>
    </row>
    <row r="21" spans="2:7" ht="20.25" customHeight="1" thickBot="1" x14ac:dyDescent="0.25">
      <c r="B21" s="456" t="str">
        <f>IF(E42&gt;0,"Os valores imputados nesta tabela  são diferentes dos valores inseridos na tabela custo total do projeto na coluna Entidades Parceiras",IF(E42&lt;0,"Os valores imputados nesta tabela  são diferentes dos valores inseridos na tabela custo total do projeto na coluna Entidades Parceiras","Valor OK"))</f>
        <v>Valor OK</v>
      </c>
      <c r="C21" s="457"/>
      <c r="D21" s="457"/>
      <c r="E21" s="457"/>
      <c r="F21" s="457"/>
      <c r="G21" s="458"/>
    </row>
    <row r="22" spans="2:7" ht="24.75" customHeight="1" thickBot="1" x14ac:dyDescent="0.25">
      <c r="B22" s="142" t="s">
        <v>65</v>
      </c>
      <c r="C22" s="143" t="s">
        <v>22</v>
      </c>
      <c r="D22" s="144" t="s">
        <v>61</v>
      </c>
      <c r="E22" s="145" t="s">
        <v>64</v>
      </c>
      <c r="F22" s="464" t="s">
        <v>83</v>
      </c>
      <c r="G22" s="465"/>
    </row>
    <row r="23" spans="2:7" ht="22.7" customHeight="1" x14ac:dyDescent="0.2">
      <c r="B23" s="246"/>
      <c r="C23" s="247"/>
      <c r="D23" s="253"/>
      <c r="E23" s="153"/>
      <c r="F23" s="466"/>
      <c r="G23" s="467"/>
    </row>
    <row r="24" spans="2:7" ht="22.7" customHeight="1" x14ac:dyDescent="0.2">
      <c r="B24" s="248"/>
      <c r="C24" s="249"/>
      <c r="D24" s="254"/>
      <c r="E24" s="154"/>
      <c r="F24" s="451"/>
      <c r="G24" s="452"/>
    </row>
    <row r="25" spans="2:7" ht="22.7" customHeight="1" x14ac:dyDescent="0.2">
      <c r="B25" s="248"/>
      <c r="C25" s="249"/>
      <c r="D25" s="254"/>
      <c r="E25" s="154"/>
      <c r="F25" s="451"/>
      <c r="G25" s="452"/>
    </row>
    <row r="26" spans="2:7" ht="22.7" customHeight="1" x14ac:dyDescent="0.2">
      <c r="B26" s="248"/>
      <c r="C26" s="249"/>
      <c r="D26" s="254"/>
      <c r="E26" s="154"/>
      <c r="F26" s="451"/>
      <c r="G26" s="452"/>
    </row>
    <row r="27" spans="2:7" ht="22.7" customHeight="1" x14ac:dyDescent="0.2">
      <c r="B27" s="248"/>
      <c r="C27" s="249"/>
      <c r="D27" s="254"/>
      <c r="E27" s="154"/>
      <c r="F27" s="451"/>
      <c r="G27" s="452"/>
    </row>
    <row r="28" spans="2:7" ht="22.7" customHeight="1" x14ac:dyDescent="0.2">
      <c r="B28" s="248"/>
      <c r="C28" s="249"/>
      <c r="D28" s="254"/>
      <c r="E28" s="154"/>
      <c r="F28" s="451"/>
      <c r="G28" s="452"/>
    </row>
    <row r="29" spans="2:7" ht="22.7" customHeight="1" x14ac:dyDescent="0.2">
      <c r="B29" s="248"/>
      <c r="C29" s="249"/>
      <c r="D29" s="254"/>
      <c r="E29" s="154"/>
      <c r="F29" s="451"/>
      <c r="G29" s="452"/>
    </row>
    <row r="30" spans="2:7" ht="22.7" customHeight="1" x14ac:dyDescent="0.2">
      <c r="B30" s="248"/>
      <c r="C30" s="249"/>
      <c r="D30" s="254"/>
      <c r="E30" s="154"/>
      <c r="F30" s="451"/>
      <c r="G30" s="452"/>
    </row>
    <row r="31" spans="2:7" ht="22.7" customHeight="1" x14ac:dyDescent="0.2">
      <c r="B31" s="248"/>
      <c r="C31" s="249"/>
      <c r="D31" s="254"/>
      <c r="E31" s="154"/>
      <c r="F31" s="451"/>
      <c r="G31" s="452"/>
    </row>
    <row r="32" spans="2:7" ht="22.7" customHeight="1" x14ac:dyDescent="0.2">
      <c r="B32" s="248"/>
      <c r="C32" s="249"/>
      <c r="D32" s="254"/>
      <c r="E32" s="154"/>
      <c r="F32" s="451"/>
      <c r="G32" s="452"/>
    </row>
    <row r="33" spans="2:8" ht="22.7" customHeight="1" x14ac:dyDescent="0.2">
      <c r="B33" s="248"/>
      <c r="C33" s="249"/>
      <c r="D33" s="254"/>
      <c r="E33" s="154"/>
      <c r="F33" s="451"/>
      <c r="G33" s="452"/>
    </row>
    <row r="34" spans="2:8" ht="22.7" customHeight="1" x14ac:dyDescent="0.2">
      <c r="B34" s="248"/>
      <c r="C34" s="249"/>
      <c r="D34" s="254"/>
      <c r="E34" s="154"/>
      <c r="F34" s="451"/>
      <c r="G34" s="452"/>
    </row>
    <row r="35" spans="2:8" ht="22.7" customHeight="1" x14ac:dyDescent="0.2">
      <c r="B35" s="248"/>
      <c r="C35" s="249"/>
      <c r="D35" s="254"/>
      <c r="E35" s="154"/>
      <c r="F35" s="451"/>
      <c r="G35" s="452"/>
    </row>
    <row r="36" spans="2:8" ht="22.7" customHeight="1" x14ac:dyDescent="0.2">
      <c r="B36" s="248"/>
      <c r="C36" s="249"/>
      <c r="D36" s="254"/>
      <c r="E36" s="154"/>
      <c r="F36" s="451"/>
      <c r="G36" s="452"/>
    </row>
    <row r="37" spans="2:8" ht="22.7" customHeight="1" x14ac:dyDescent="0.2">
      <c r="B37" s="248"/>
      <c r="C37" s="249"/>
      <c r="D37" s="254"/>
      <c r="E37" s="154"/>
      <c r="F37" s="451"/>
      <c r="G37" s="452"/>
    </row>
    <row r="38" spans="2:8" ht="22.7" customHeight="1" x14ac:dyDescent="0.2">
      <c r="B38" s="250"/>
      <c r="C38" s="249"/>
      <c r="D38" s="254"/>
      <c r="E38" s="154"/>
      <c r="F38" s="451"/>
      <c r="G38" s="452"/>
    </row>
    <row r="39" spans="2:8" ht="22.7" customHeight="1" thickBot="1" x14ac:dyDescent="0.25">
      <c r="B39" s="251"/>
      <c r="C39" s="252"/>
      <c r="D39" s="255"/>
      <c r="E39" s="155"/>
      <c r="F39" s="459"/>
      <c r="G39" s="460"/>
    </row>
    <row r="40" spans="2:8" s="130" customFormat="1" ht="22.5" customHeight="1" x14ac:dyDescent="0.25">
      <c r="D40" s="271" t="s">
        <v>5</v>
      </c>
      <c r="E40" s="279">
        <f>FLOOR(SUM(E23:E39),1)</f>
        <v>0</v>
      </c>
    </row>
    <row r="41" spans="2:8" s="130" customFormat="1" ht="22.5" customHeight="1" x14ac:dyDescent="0.25">
      <c r="B41" s="273" t="s">
        <v>101</v>
      </c>
      <c r="C41" s="273"/>
      <c r="D41" s="274" t="s">
        <v>167</v>
      </c>
      <c r="E41" s="279">
        <f>FLOOR('Custo Total do Projeto'!D58,1)</f>
        <v>0</v>
      </c>
    </row>
    <row r="42" spans="2:8" s="130" customFormat="1" ht="22.5" customHeight="1" x14ac:dyDescent="0.25">
      <c r="B42" s="273" t="s">
        <v>26</v>
      </c>
      <c r="C42" s="273"/>
      <c r="D42" s="274" t="s">
        <v>168</v>
      </c>
      <c r="E42" s="272">
        <f>E40-E41</f>
        <v>0</v>
      </c>
    </row>
    <row r="43" spans="2:8" x14ac:dyDescent="0.2">
      <c r="B43" s="146" t="s">
        <v>28</v>
      </c>
      <c r="C43" s="146"/>
      <c r="D43" s="122"/>
    </row>
    <row r="44" spans="2:8" x14ac:dyDescent="0.2">
      <c r="B44" s="245"/>
      <c r="C44" s="244" t="s">
        <v>6</v>
      </c>
      <c r="D44" s="245"/>
      <c r="E44" s="245"/>
      <c r="F44" s="245"/>
      <c r="G44" s="245"/>
      <c r="H44" s="245"/>
    </row>
    <row r="45" spans="2:8" ht="18" x14ac:dyDescent="0.2">
      <c r="B45" s="245"/>
      <c r="C45" s="244" t="s">
        <v>105</v>
      </c>
      <c r="D45" s="245"/>
      <c r="E45" s="245"/>
      <c r="F45" s="245"/>
      <c r="G45" s="245"/>
      <c r="H45" s="245"/>
    </row>
    <row r="46" spans="2:8" x14ac:dyDescent="0.2">
      <c r="B46" s="245"/>
      <c r="C46" s="244" t="s">
        <v>106</v>
      </c>
      <c r="D46" s="245"/>
      <c r="E46" s="245"/>
      <c r="F46" s="245"/>
      <c r="G46" s="245"/>
      <c r="H46" s="245"/>
    </row>
    <row r="47" spans="2:8" x14ac:dyDescent="0.2">
      <c r="B47" s="245"/>
      <c r="C47" s="244" t="s">
        <v>107</v>
      </c>
      <c r="D47" s="220"/>
      <c r="E47" s="245"/>
      <c r="F47" s="245"/>
      <c r="G47" s="245"/>
      <c r="H47" s="245"/>
    </row>
    <row r="48" spans="2:8" x14ac:dyDescent="0.2">
      <c r="B48" s="245"/>
      <c r="C48" s="244" t="s">
        <v>104</v>
      </c>
      <c r="D48" s="220"/>
      <c r="E48" s="245"/>
      <c r="F48" s="245"/>
      <c r="G48" s="245"/>
      <c r="H48" s="245"/>
    </row>
    <row r="49" spans="2:8" x14ac:dyDescent="0.2">
      <c r="B49" s="245"/>
      <c r="C49" s="244" t="s">
        <v>165</v>
      </c>
      <c r="D49" s="220"/>
      <c r="E49" s="245"/>
      <c r="F49" s="245"/>
      <c r="G49" s="245"/>
      <c r="H49" s="245"/>
    </row>
    <row r="50" spans="2:8" x14ac:dyDescent="0.2">
      <c r="B50" s="245"/>
      <c r="C50" s="244" t="s">
        <v>109</v>
      </c>
      <c r="D50" s="220"/>
      <c r="E50" s="245"/>
      <c r="F50" s="245"/>
      <c r="G50" s="245"/>
      <c r="H50" s="245"/>
    </row>
    <row r="51" spans="2:8" x14ac:dyDescent="0.2">
      <c r="B51" s="245"/>
      <c r="C51" s="244" t="s">
        <v>110</v>
      </c>
      <c r="D51" s="220"/>
      <c r="E51" s="245"/>
      <c r="F51" s="245"/>
      <c r="G51" s="245"/>
      <c r="H51" s="245"/>
    </row>
    <row r="52" spans="2:8" x14ac:dyDescent="0.2">
      <c r="B52" s="245"/>
      <c r="C52" s="244" t="s">
        <v>111</v>
      </c>
      <c r="D52" s="220"/>
      <c r="E52" s="245"/>
      <c r="F52" s="245"/>
      <c r="G52" s="245"/>
      <c r="H52" s="245"/>
    </row>
    <row r="53" spans="2:8" x14ac:dyDescent="0.2">
      <c r="B53" s="245"/>
      <c r="C53" s="244" t="s">
        <v>112</v>
      </c>
      <c r="D53" s="220"/>
      <c r="E53" s="245"/>
      <c r="F53" s="245"/>
      <c r="G53" s="245"/>
      <c r="H53" s="245"/>
    </row>
    <row r="54" spans="2:8" x14ac:dyDescent="0.2">
      <c r="B54" s="245"/>
      <c r="C54" s="244" t="s">
        <v>113</v>
      </c>
      <c r="D54" s="220"/>
      <c r="E54" s="245"/>
      <c r="F54" s="245"/>
      <c r="G54" s="245"/>
      <c r="H54" s="245"/>
    </row>
    <row r="55" spans="2:8" ht="18" x14ac:dyDescent="0.2">
      <c r="B55" s="245"/>
      <c r="C55" s="244" t="s">
        <v>114</v>
      </c>
      <c r="D55" s="220"/>
      <c r="E55" s="245"/>
      <c r="F55" s="245"/>
      <c r="G55" s="245"/>
      <c r="H55" s="245"/>
    </row>
    <row r="56" spans="2:8" x14ac:dyDescent="0.2">
      <c r="B56" s="245"/>
      <c r="C56" s="244" t="s">
        <v>116</v>
      </c>
      <c r="D56" s="220"/>
      <c r="E56" s="245"/>
      <c r="F56" s="245"/>
      <c r="G56" s="245"/>
      <c r="H56" s="245"/>
    </row>
    <row r="57" spans="2:8" x14ac:dyDescent="0.2">
      <c r="B57" s="245"/>
      <c r="C57" s="244" t="s">
        <v>117</v>
      </c>
      <c r="D57" s="220"/>
      <c r="E57" s="245"/>
      <c r="F57" s="245"/>
      <c r="G57" s="245"/>
      <c r="H57" s="245"/>
    </row>
    <row r="58" spans="2:8" x14ac:dyDescent="0.2">
      <c r="B58" s="245"/>
      <c r="C58" s="244" t="s">
        <v>115</v>
      </c>
      <c r="D58" s="220"/>
      <c r="E58" s="245"/>
      <c r="F58" s="245"/>
      <c r="G58" s="245"/>
      <c r="H58" s="245"/>
    </row>
    <row r="59" spans="2:8" x14ac:dyDescent="0.2">
      <c r="B59" s="245"/>
      <c r="C59" s="244" t="s">
        <v>119</v>
      </c>
      <c r="D59" s="220"/>
      <c r="E59" s="245"/>
      <c r="F59" s="245"/>
      <c r="G59" s="245"/>
      <c r="H59" s="245"/>
    </row>
    <row r="60" spans="2:8" x14ac:dyDescent="0.2">
      <c r="B60" s="245"/>
      <c r="C60" s="244" t="s">
        <v>120</v>
      </c>
      <c r="D60" s="220"/>
      <c r="E60" s="245"/>
      <c r="F60" s="245"/>
      <c r="G60" s="245"/>
      <c r="H60" s="245"/>
    </row>
    <row r="61" spans="2:8" x14ac:dyDescent="0.2">
      <c r="B61" s="245"/>
      <c r="C61" s="244" t="s">
        <v>121</v>
      </c>
      <c r="D61" s="220"/>
      <c r="E61" s="245"/>
      <c r="F61" s="245"/>
      <c r="G61" s="245"/>
      <c r="H61" s="245"/>
    </row>
    <row r="62" spans="2:8" ht="18" x14ac:dyDescent="0.2">
      <c r="B62" s="245"/>
      <c r="C62" s="244" t="s">
        <v>122</v>
      </c>
      <c r="D62" s="220"/>
      <c r="E62" s="245"/>
      <c r="F62" s="245"/>
      <c r="G62" s="245"/>
      <c r="H62" s="245"/>
    </row>
    <row r="63" spans="2:8" x14ac:dyDescent="0.2">
      <c r="B63" s="245"/>
      <c r="C63" s="244" t="s">
        <v>123</v>
      </c>
      <c r="D63" s="220"/>
      <c r="E63" s="245"/>
      <c r="F63" s="245"/>
      <c r="G63" s="245"/>
      <c r="H63" s="245"/>
    </row>
    <row r="64" spans="2:8" ht="18" x14ac:dyDescent="0.2">
      <c r="B64" s="245"/>
      <c r="C64" s="244" t="s">
        <v>125</v>
      </c>
      <c r="D64" s="220"/>
      <c r="E64" s="245"/>
      <c r="F64" s="245"/>
      <c r="G64" s="245"/>
      <c r="H64" s="245"/>
    </row>
    <row r="65" spans="2:8" x14ac:dyDescent="0.2">
      <c r="B65" s="245"/>
      <c r="C65" s="244" t="s">
        <v>126</v>
      </c>
      <c r="D65" s="220"/>
      <c r="E65" s="245"/>
      <c r="F65" s="245"/>
      <c r="G65" s="245"/>
      <c r="H65" s="245"/>
    </row>
    <row r="66" spans="2:8" x14ac:dyDescent="0.2">
      <c r="B66" s="245"/>
      <c r="C66" s="244" t="s">
        <v>127</v>
      </c>
      <c r="D66" s="220"/>
      <c r="E66" s="245"/>
      <c r="F66" s="245"/>
      <c r="G66" s="245"/>
      <c r="H66" s="245"/>
    </row>
    <row r="67" spans="2:8" x14ac:dyDescent="0.2">
      <c r="B67" s="245"/>
      <c r="C67" s="244" t="s">
        <v>128</v>
      </c>
      <c r="D67" s="220"/>
      <c r="E67" s="245"/>
      <c r="F67" s="245"/>
      <c r="G67" s="245"/>
      <c r="H67" s="245"/>
    </row>
    <row r="68" spans="2:8" x14ac:dyDescent="0.2">
      <c r="B68" s="245"/>
      <c r="C68" s="244" t="s">
        <v>129</v>
      </c>
      <c r="D68" s="220"/>
      <c r="E68" s="245"/>
      <c r="F68" s="245"/>
      <c r="G68" s="245"/>
      <c r="H68" s="245"/>
    </row>
    <row r="69" spans="2:8" ht="18" x14ac:dyDescent="0.2">
      <c r="B69" s="245"/>
      <c r="C69" s="244" t="s">
        <v>133</v>
      </c>
      <c r="D69" s="220"/>
      <c r="E69" s="245"/>
      <c r="F69" s="245"/>
      <c r="G69" s="245"/>
      <c r="H69" s="245"/>
    </row>
    <row r="70" spans="2:8" ht="18" x14ac:dyDescent="0.2">
      <c r="B70" s="245"/>
      <c r="C70" s="244" t="s">
        <v>134</v>
      </c>
      <c r="D70" s="220"/>
      <c r="E70" s="245"/>
      <c r="F70" s="245"/>
      <c r="G70" s="245"/>
      <c r="H70" s="245"/>
    </row>
    <row r="71" spans="2:8" x14ac:dyDescent="0.2">
      <c r="B71" s="245"/>
      <c r="C71" s="244" t="s">
        <v>135</v>
      </c>
      <c r="D71" s="220"/>
      <c r="E71" s="245"/>
      <c r="F71" s="245"/>
      <c r="G71" s="245"/>
      <c r="H71" s="245"/>
    </row>
    <row r="72" spans="2:8" x14ac:dyDescent="0.2">
      <c r="B72" s="245"/>
      <c r="C72" s="244" t="s">
        <v>136</v>
      </c>
      <c r="D72" s="220"/>
      <c r="E72" s="245"/>
      <c r="F72" s="245"/>
      <c r="G72" s="245"/>
      <c r="H72" s="245"/>
    </row>
    <row r="73" spans="2:8" x14ac:dyDescent="0.2">
      <c r="B73" s="245"/>
      <c r="C73" s="244" t="s">
        <v>137</v>
      </c>
      <c r="D73" s="220"/>
      <c r="E73" s="245"/>
      <c r="F73" s="245"/>
      <c r="G73" s="245"/>
      <c r="H73" s="245"/>
    </row>
    <row r="74" spans="2:8" x14ac:dyDescent="0.2">
      <c r="C74" s="244" t="s">
        <v>138</v>
      </c>
      <c r="D74" s="220"/>
      <c r="E74" s="245"/>
      <c r="F74" s="245"/>
    </row>
    <row r="75" spans="2:8" x14ac:dyDescent="0.2">
      <c r="C75" s="244" t="s">
        <v>139</v>
      </c>
      <c r="D75" s="220"/>
      <c r="E75" s="245"/>
      <c r="F75" s="245"/>
    </row>
    <row r="76" spans="2:8" x14ac:dyDescent="0.2">
      <c r="C76" s="244" t="s">
        <v>140</v>
      </c>
      <c r="D76" s="220"/>
      <c r="E76" s="245"/>
      <c r="F76" s="245"/>
    </row>
    <row r="77" spans="2:8" x14ac:dyDescent="0.2">
      <c r="C77" s="244" t="s">
        <v>141</v>
      </c>
      <c r="D77" s="220"/>
      <c r="E77" s="245"/>
      <c r="F77" s="245"/>
    </row>
    <row r="78" spans="2:8" x14ac:dyDescent="0.2">
      <c r="C78" s="244" t="s">
        <v>142</v>
      </c>
      <c r="D78" s="220"/>
      <c r="E78" s="245"/>
      <c r="F78" s="245"/>
    </row>
    <row r="79" spans="2:8" x14ac:dyDescent="0.2">
      <c r="C79" s="244" t="s">
        <v>143</v>
      </c>
      <c r="D79" s="220"/>
      <c r="E79" s="245"/>
      <c r="F79" s="245"/>
    </row>
    <row r="80" spans="2:8" x14ac:dyDescent="0.2">
      <c r="C80" s="244" t="s">
        <v>144</v>
      </c>
      <c r="D80" s="220"/>
      <c r="E80" s="245"/>
      <c r="F80" s="245"/>
    </row>
    <row r="81" spans="3:6" x14ac:dyDescent="0.2">
      <c r="C81" s="245"/>
      <c r="D81" s="245"/>
      <c r="E81" s="245"/>
      <c r="F81" s="245"/>
    </row>
    <row r="82" spans="3:6" x14ac:dyDescent="0.2">
      <c r="C82" s="245"/>
      <c r="D82" s="245"/>
      <c r="E82" s="245"/>
      <c r="F82" s="245"/>
    </row>
    <row r="83" spans="3:6" x14ac:dyDescent="0.2">
      <c r="C83" s="245"/>
      <c r="D83" s="245"/>
      <c r="E83" s="245"/>
      <c r="F83" s="245"/>
    </row>
    <row r="84" spans="3:6" x14ac:dyDescent="0.2">
      <c r="C84" s="245"/>
      <c r="D84" s="245"/>
      <c r="E84" s="245"/>
      <c r="F84" s="245"/>
    </row>
  </sheetData>
  <sheetProtection algorithmName="SHA-512" hashValue="j1RQ4zkn8mLysYqMcbb8F+HhFkFogq0+2bkPLobw7vHabMAwqtrjnZLPfg4cJ33SH60GTNRsGucK4Jv+o6MBzQ==" saltValue="c1FIn5u58CPz0Vk/gN/hgw==" spinCount="100000" sheet="1" objects="1" scenarios="1" selectLockedCells="1"/>
  <mergeCells count="33">
    <mergeCell ref="F38:G38"/>
    <mergeCell ref="F39:G39"/>
    <mergeCell ref="B20:G20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E15:G15"/>
    <mergeCell ref="E17:G17"/>
    <mergeCell ref="B21:G21"/>
    <mergeCell ref="E16:G16"/>
    <mergeCell ref="E3:G3"/>
    <mergeCell ref="B5:G5"/>
    <mergeCell ref="E12:G12"/>
    <mergeCell ref="E13:G13"/>
    <mergeCell ref="E14:G14"/>
    <mergeCell ref="E6:G6"/>
    <mergeCell ref="E8:G8"/>
    <mergeCell ref="E9:G9"/>
    <mergeCell ref="E10:G10"/>
    <mergeCell ref="E11:G11"/>
  </mergeCells>
  <conditionalFormatting sqref="E42">
    <cfRule type="cellIs" dxfId="1" priority="3" operator="notEqual">
      <formula>0</formula>
    </cfRule>
  </conditionalFormatting>
  <conditionalFormatting sqref="B21:G21">
    <cfRule type="cellIs" dxfId="0" priority="1" operator="equal">
      <formula>"Os valores imputados nesta tabela  são diferentes dos valores inseridos na tabela custo total do projeto na coluna Entidades Parceiras"</formula>
    </cfRule>
    <cfRule type="colorScale" priority="2">
      <colorScale>
        <cfvo type="min"/>
        <cfvo type="max"/>
        <color rgb="FFFF7128"/>
        <color rgb="FFFFEF9C"/>
      </colorScale>
    </cfRule>
  </conditionalFormatting>
  <dataValidations count="2">
    <dataValidation type="list" allowBlank="1" showInputMessage="1" showErrorMessage="1" sqref="C7:C17">
      <formula1>$B$41:$B$43</formula1>
    </dataValidation>
    <dataValidation type="list" allowBlank="1" showInputMessage="1" showErrorMessage="1" sqref="C23:C39">
      <formula1>$C$44:$C$80</formula1>
    </dataValidation>
  </dataValidations>
  <printOptions horizontalCentered="1"/>
  <pageMargins left="0.25" right="0.25" top="0.75" bottom="0.75" header="0.3" footer="0.3"/>
  <pageSetup paperSize="9" scale="60" orientation="portrait" r:id="rId1"/>
  <headerFooter differentFirst="1">
    <oddFooter>&amp;C5&amp;R&amp;D</oddFooter>
    <firstFooter>&amp;C4&amp;R&amp;D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aixa de verificação 3">
              <controlPr defaultSize="0" autoFill="0" autoLine="0" autoPict="0">
                <anchor moveWithCells="1">
                  <from>
                    <xdr:col>5</xdr:col>
                    <xdr:colOff>571500</xdr:colOff>
                    <xdr:row>22</xdr:row>
                    <xdr:rowOff>47625</xdr:rowOff>
                  </from>
                  <to>
                    <xdr:col>6</xdr:col>
                    <xdr:colOff>161925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aixa de verificação 4">
              <controlPr defaultSize="0" autoFill="0" autoLine="0" autoPict="0">
                <anchor moveWithCells="1">
                  <from>
                    <xdr:col>5</xdr:col>
                    <xdr:colOff>571500</xdr:colOff>
                    <xdr:row>23</xdr:row>
                    <xdr:rowOff>47625</xdr:rowOff>
                  </from>
                  <to>
                    <xdr:col>6</xdr:col>
                    <xdr:colOff>161925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aixa de verificação 5">
              <controlPr defaultSize="0" autoFill="0" autoLine="0" autoPict="0">
                <anchor moveWithCells="1">
                  <from>
                    <xdr:col>5</xdr:col>
                    <xdr:colOff>571500</xdr:colOff>
                    <xdr:row>24</xdr:row>
                    <xdr:rowOff>47625</xdr:rowOff>
                  </from>
                  <to>
                    <xdr:col>6</xdr:col>
                    <xdr:colOff>161925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aixa de verificação 6">
              <controlPr defaultSize="0" autoFill="0" autoLine="0" autoPict="0">
                <anchor moveWithCells="1">
                  <from>
                    <xdr:col>5</xdr:col>
                    <xdr:colOff>571500</xdr:colOff>
                    <xdr:row>25</xdr:row>
                    <xdr:rowOff>47625</xdr:rowOff>
                  </from>
                  <to>
                    <xdr:col>6</xdr:col>
                    <xdr:colOff>161925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aixa de verificação 7">
              <controlPr defaultSize="0" autoFill="0" autoLine="0" autoPict="0">
                <anchor moveWithCells="1">
                  <from>
                    <xdr:col>5</xdr:col>
                    <xdr:colOff>571500</xdr:colOff>
                    <xdr:row>26</xdr:row>
                    <xdr:rowOff>47625</xdr:rowOff>
                  </from>
                  <to>
                    <xdr:col>6</xdr:col>
                    <xdr:colOff>161925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aixa de verificação 8">
              <controlPr defaultSize="0" autoFill="0" autoLine="0" autoPict="0">
                <anchor moveWithCells="1">
                  <from>
                    <xdr:col>5</xdr:col>
                    <xdr:colOff>571500</xdr:colOff>
                    <xdr:row>27</xdr:row>
                    <xdr:rowOff>47625</xdr:rowOff>
                  </from>
                  <to>
                    <xdr:col>6</xdr:col>
                    <xdr:colOff>161925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aixa de verificação 9">
              <controlPr defaultSize="0" autoFill="0" autoLine="0" autoPict="0">
                <anchor moveWithCells="1">
                  <from>
                    <xdr:col>5</xdr:col>
                    <xdr:colOff>571500</xdr:colOff>
                    <xdr:row>28</xdr:row>
                    <xdr:rowOff>47625</xdr:rowOff>
                  </from>
                  <to>
                    <xdr:col>6</xdr:col>
                    <xdr:colOff>161925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aixa de verificação 10">
              <controlPr defaultSize="0" autoFill="0" autoLine="0" autoPict="0">
                <anchor moveWithCells="1">
                  <from>
                    <xdr:col>5</xdr:col>
                    <xdr:colOff>571500</xdr:colOff>
                    <xdr:row>29</xdr:row>
                    <xdr:rowOff>47625</xdr:rowOff>
                  </from>
                  <to>
                    <xdr:col>6</xdr:col>
                    <xdr:colOff>161925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2" name="Caixa de verificação 11">
              <controlPr defaultSize="0" autoFill="0" autoLine="0" autoPict="0">
                <anchor moveWithCells="1">
                  <from>
                    <xdr:col>5</xdr:col>
                    <xdr:colOff>571500</xdr:colOff>
                    <xdr:row>30</xdr:row>
                    <xdr:rowOff>47625</xdr:rowOff>
                  </from>
                  <to>
                    <xdr:col>6</xdr:col>
                    <xdr:colOff>161925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aixa de verificação 12">
              <controlPr defaultSize="0" autoFill="0" autoLine="0" autoPict="0">
                <anchor moveWithCells="1">
                  <from>
                    <xdr:col>5</xdr:col>
                    <xdr:colOff>571500</xdr:colOff>
                    <xdr:row>31</xdr:row>
                    <xdr:rowOff>38100</xdr:rowOff>
                  </from>
                  <to>
                    <xdr:col>6</xdr:col>
                    <xdr:colOff>161925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aixa de verificação 13">
              <controlPr defaultSize="0" autoFill="0" autoLine="0" autoPict="0">
                <anchor moveWithCells="1">
                  <from>
                    <xdr:col>5</xdr:col>
                    <xdr:colOff>571500</xdr:colOff>
                    <xdr:row>32</xdr:row>
                    <xdr:rowOff>38100</xdr:rowOff>
                  </from>
                  <to>
                    <xdr:col>6</xdr:col>
                    <xdr:colOff>161925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aixa de verificação 14">
              <controlPr defaultSize="0" autoFill="0" autoLine="0" autoPict="0">
                <anchor moveWithCells="1">
                  <from>
                    <xdr:col>5</xdr:col>
                    <xdr:colOff>571500</xdr:colOff>
                    <xdr:row>33</xdr:row>
                    <xdr:rowOff>38100</xdr:rowOff>
                  </from>
                  <to>
                    <xdr:col>6</xdr:col>
                    <xdr:colOff>161925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Caixa de verificação 15">
              <controlPr defaultSize="0" autoFill="0" autoLine="0" autoPict="0">
                <anchor moveWithCells="1">
                  <from>
                    <xdr:col>5</xdr:col>
                    <xdr:colOff>571500</xdr:colOff>
                    <xdr:row>34</xdr:row>
                    <xdr:rowOff>38100</xdr:rowOff>
                  </from>
                  <to>
                    <xdr:col>6</xdr:col>
                    <xdr:colOff>161925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7" name="Caixa de verificação 16">
              <controlPr defaultSize="0" autoFill="0" autoLine="0" autoPict="0">
                <anchor moveWithCells="1">
                  <from>
                    <xdr:col>5</xdr:col>
                    <xdr:colOff>571500</xdr:colOff>
                    <xdr:row>35</xdr:row>
                    <xdr:rowOff>38100</xdr:rowOff>
                  </from>
                  <to>
                    <xdr:col>6</xdr:col>
                    <xdr:colOff>161925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8" name="Caixa de verificação 17">
              <controlPr defaultSize="0" autoFill="0" autoLine="0" autoPict="0">
                <anchor moveWithCells="1">
                  <from>
                    <xdr:col>5</xdr:col>
                    <xdr:colOff>571500</xdr:colOff>
                    <xdr:row>36</xdr:row>
                    <xdr:rowOff>38100</xdr:rowOff>
                  </from>
                  <to>
                    <xdr:col>6</xdr:col>
                    <xdr:colOff>161925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9" name="Caixa de verificação 18">
              <controlPr defaultSize="0" autoFill="0" autoLine="0" autoPict="0">
                <anchor moveWithCells="1">
                  <from>
                    <xdr:col>5</xdr:col>
                    <xdr:colOff>571500</xdr:colOff>
                    <xdr:row>37</xdr:row>
                    <xdr:rowOff>38100</xdr:rowOff>
                  </from>
                  <to>
                    <xdr:col>6</xdr:col>
                    <xdr:colOff>161925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0" name="Caixa de verificação 19">
              <controlPr defaultSize="0" autoFill="0" autoLine="0" autoPict="0">
                <anchor moveWithCells="1">
                  <from>
                    <xdr:col>5</xdr:col>
                    <xdr:colOff>571500</xdr:colOff>
                    <xdr:row>38</xdr:row>
                    <xdr:rowOff>38100</xdr:rowOff>
                  </from>
                  <to>
                    <xdr:col>6</xdr:col>
                    <xdr:colOff>161925</xdr:colOff>
                    <xdr:row>38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'Encargos com pessoal'!$B$10:$B$62</xm:f>
          </x14:formula1>
          <xm:sqref>B7:B17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67976B77A4D04084D6C3E889538B58" ma:contentTypeVersion="0" ma:contentTypeDescription="Criar um novo documento." ma:contentTypeScope="" ma:versionID="13d6b7bc101230c7efaa669cf8e2dd0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5344d270bf66574ee1539632a669b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CA9163-F100-423F-B364-9A245F09428C}"/>
</file>

<file path=customXml/itemProps2.xml><?xml version="1.0" encoding="utf-8"?>
<ds:datastoreItem xmlns:ds="http://schemas.openxmlformats.org/officeDocument/2006/customXml" ds:itemID="{7D8B4A7A-9315-47BA-A6E1-9711958A8E1B}"/>
</file>

<file path=customXml/itemProps3.xml><?xml version="1.0" encoding="utf-8"?>
<ds:datastoreItem xmlns:ds="http://schemas.openxmlformats.org/officeDocument/2006/customXml" ds:itemID="{59B8F5FC-D6C6-4E97-876E-7504791A4D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6</vt:i4>
      </vt:variant>
    </vt:vector>
  </HeadingPairs>
  <TitlesOfParts>
    <vt:vector size="11" baseType="lpstr">
      <vt:lpstr>Capa</vt:lpstr>
      <vt:lpstr>Encargos com pessoal</vt:lpstr>
      <vt:lpstr>Custo Total do Projeto</vt:lpstr>
      <vt:lpstr>Just. Invest. R2</vt:lpstr>
      <vt:lpstr>Outros Esclarecimentos</vt:lpstr>
      <vt:lpstr>Capa!Área_de_Impressão</vt:lpstr>
      <vt:lpstr>'Custo Total do Projeto'!Área_de_Impressão</vt:lpstr>
      <vt:lpstr>'Encargos com pessoal'!Área_de_Impressão</vt:lpstr>
      <vt:lpstr>'Just. Invest. R2'!Área_de_Impressão</vt:lpstr>
      <vt:lpstr>'Outros Esclarecimentos'!Área_de_Impressão</vt:lpstr>
      <vt:lpstr>'Just. Invest. R2'!Títulos_de_Impressão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Freitas</dc:creator>
  <cp:lastModifiedBy>Bruno Freitas</cp:lastModifiedBy>
  <cp:lastPrinted>2018-08-21T15:02:48Z</cp:lastPrinted>
  <dcterms:created xsi:type="dcterms:W3CDTF">2017-02-02T14:58:48Z</dcterms:created>
  <dcterms:modified xsi:type="dcterms:W3CDTF">2019-04-29T10:55:13Z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0x0101000367976B77A4D04084D6C3E889538B58</vt:lpwstr>
  </property>
</Properties>
</file>